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айт до 04.03.20\"/>
    </mc:Choice>
  </mc:AlternateContent>
  <bookViews>
    <workbookView xWindow="0" yWindow="0" windowWidth="22305" windowHeight="9120" activeTab="1"/>
  </bookViews>
  <sheets>
    <sheet name="Бюджет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41" i="2" l="1"/>
  <c r="D41" i="2"/>
  <c r="D18" i="2"/>
  <c r="C18" i="2"/>
  <c r="E21" i="2"/>
  <c r="D39" i="2"/>
  <c r="C39" i="2"/>
  <c r="D37" i="2"/>
  <c r="D36" i="2" s="1"/>
  <c r="C37" i="2"/>
  <c r="C36" i="2" s="1"/>
  <c r="E40" i="2"/>
  <c r="C38" i="2"/>
  <c r="D38" i="2"/>
  <c r="D33" i="2"/>
  <c r="D32" i="2" s="1"/>
  <c r="C33" i="2"/>
  <c r="C32" i="2" s="1"/>
  <c r="E34" i="2"/>
  <c r="C28" i="2"/>
  <c r="E28" i="2" s="1"/>
  <c r="E32" i="2" l="1"/>
  <c r="E33" i="2"/>
  <c r="E38" i="2"/>
  <c r="E39" i="2"/>
  <c r="D35" i="2" l="1"/>
  <c r="E35" i="2" s="1"/>
  <c r="C35" i="2"/>
  <c r="D27" i="2"/>
  <c r="D26" i="2" s="1"/>
  <c r="C27" i="2"/>
  <c r="C26" i="2" s="1"/>
  <c r="D17" i="2"/>
  <c r="C17" i="2"/>
  <c r="C41" i="2" s="1"/>
  <c r="E22" i="2"/>
  <c r="E20" i="2"/>
  <c r="E19" i="2"/>
  <c r="E37" i="2"/>
  <c r="E36" i="2"/>
  <c r="E31" i="2"/>
  <c r="E30" i="2"/>
  <c r="E29" i="2"/>
  <c r="E25" i="2"/>
  <c r="E24" i="2"/>
  <c r="E23" i="2"/>
  <c r="E16" i="2"/>
  <c r="D15" i="2"/>
  <c r="D13" i="2"/>
  <c r="C15" i="2"/>
  <c r="E15" i="2" s="1"/>
  <c r="D10" i="2"/>
  <c r="D8" i="2"/>
  <c r="E27" i="2" l="1"/>
  <c r="E26" i="2"/>
  <c r="E18" i="2"/>
  <c r="E17" i="2"/>
  <c r="D12" i="2"/>
  <c r="D7" i="2"/>
  <c r="C10" i="2"/>
  <c r="E11" i="2"/>
  <c r="C8" i="2"/>
  <c r="C7" i="2" s="1"/>
  <c r="C13" i="2" l="1"/>
  <c r="C12" i="2" s="1"/>
  <c r="E14" i="2"/>
  <c r="E9" i="2"/>
  <c r="E8" i="2"/>
  <c r="E7" i="2"/>
  <c r="E13" i="2" l="1"/>
  <c r="E12" i="2"/>
  <c r="E10" i="2"/>
  <c r="E8" i="1"/>
  <c r="E9" i="1"/>
  <c r="E10" i="1"/>
  <c r="E11" i="1"/>
  <c r="E12" i="1"/>
  <c r="E13" i="1"/>
  <c r="E14" i="1"/>
  <c r="E15" i="1"/>
  <c r="E16" i="1"/>
  <c r="E17" i="1"/>
  <c r="E18" i="1"/>
  <c r="E19" i="1"/>
  <c r="E7" i="1"/>
</calcChain>
</file>

<file path=xl/sharedStrings.xml><?xml version="1.0" encoding="utf-8"?>
<sst xmlns="http://schemas.openxmlformats.org/spreadsheetml/2006/main" count="109" uniqueCount="91">
  <si>
    <t>КЦСР</t>
  </si>
  <si>
    <t>Наименование КЦСР</t>
  </si>
  <si>
    <t>1000000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</si>
  <si>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</si>
  <si>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1001011</t>
  </si>
  <si>
    <t>Мероприятия по капитальному ремонту и ремонту автомобильных дорог общего пользования местного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2014 -2015 годы"</t>
  </si>
  <si>
    <t>1007013</t>
  </si>
  <si>
    <t>ероприятия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Ленингррадской области (обл. бюджет)</t>
  </si>
  <si>
    <t>1007014</t>
  </si>
  <si>
    <t>Мероприятия на капитальный ремонт и ремонт автомобильныъх дорог общего пользования местного значения, в том числе в населенных пунктах Ленинградской области за счет средст областного бюджета в рамках подпрограммы "Поддержание и развитие существующей сети автомобильных дорог общего пользования местного значения" муниципальная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</si>
  <si>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1500000</t>
  </si>
  <si>
    <t>Муниципальная программа "Развитие части территории муниципального образования Шапкинское сельское поселение Тосненского района Ленингрдской области на 2014-2016 годы"</t>
  </si>
  <si>
    <t>1501329</t>
  </si>
  <si>
    <t>Мероприятие направленные на благоустройство территории сельских населенных пунктов, обеспечение первичных мер пожарной безопасности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</si>
  <si>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1507088</t>
  </si>
  <si>
    <t>Мероприятие на реализацию проектов местных инициатив граждан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</si>
  <si>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Итого</t>
  </si>
  <si>
    <t>% исполнения</t>
  </si>
  <si>
    <t>Информация об исполнении муниципальных программ Шапкинского сельского поселения 
Тосненского района Ленинградской области за 2015 год</t>
  </si>
  <si>
    <t xml:space="preserve">Приложение №   2
к отчету об исполнении бюджета Шапкинского сельского  
поселения Тосненского района Ленинградской области  
</t>
  </si>
  <si>
    <t>Предусмотрено МЦП  на 2015  год (тыс. руб.)</t>
  </si>
  <si>
    <t>Исполнено (тыс. руб.)</t>
  </si>
  <si>
    <t>08 0 00 00000</t>
  </si>
  <si>
    <t>Основные мероприятия "Обеспечения пожарной безопасности"</t>
  </si>
  <si>
    <t>08 10 20 0000</t>
  </si>
  <si>
    <t>Мероприятия в области пожарной безопасности</t>
  </si>
  <si>
    <t>08 20 10 0000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</si>
  <si>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</si>
  <si>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</si>
  <si>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10 0 00 00000</t>
  </si>
  <si>
    <t>Основное мероприятие "Поддержка  проектов местных инциатив граждан"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</si>
  <si>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</si>
  <si>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</si>
  <si>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</si>
  <si>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Основное мероприятие "Развитие молодежной политики"</t>
  </si>
  <si>
    <t xml:space="preserve">Мероприятия в сфере молодежной политики  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</si>
  <si>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</si>
  <si>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</si>
  <si>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Мероприятия по вовлечению в предупреждение правонарушений на территории Шапкиснкого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</si>
  <si>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</si>
  <si>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 xml:space="preserve">Мероприятия по содержанию автомобильных дорог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</si>
  <si>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</si>
  <si>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Основное мероприятие "Газификация Шапкинского сельского поселения"</t>
  </si>
  <si>
    <t>Мероприятия по газификации территории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</si>
  <si>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</si>
  <si>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</si>
  <si>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Мероприятия по  благоустройству территории и создание мест отдыха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</si>
  <si>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</si>
  <si>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</si>
  <si>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</si>
  <si>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Мероприятия по усточиввому развитию части территорий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</si>
  <si>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</si>
  <si>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</si>
  <si>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Содействие участию населения в осуществлении местного самоуправления в иных формах административных центров поселения</t>
  </si>
  <si>
    <t>04 0 00 00000</t>
  </si>
  <si>
    <t>04 0 01 00000</t>
  </si>
  <si>
    <t>04 0 01 11300</t>
  </si>
  <si>
    <t>04 0 02 00000</t>
  </si>
  <si>
    <t>04 0 02 11680</t>
  </si>
  <si>
    <t>08 10 21 0000</t>
  </si>
  <si>
    <t>08 20 11 0000</t>
  </si>
  <si>
    <t>11 0 00 00000</t>
  </si>
  <si>
    <t>11 0 01 00000</t>
  </si>
  <si>
    <t>12 0 01 00000</t>
  </si>
  <si>
    <t>12 0 01 13280</t>
  </si>
  <si>
    <t>14 0 01 00000</t>
  </si>
  <si>
    <t>14 0 01 13180</t>
  </si>
  <si>
    <t>26 0 00 00000</t>
  </si>
  <si>
    <t>2600100000</t>
  </si>
  <si>
    <t>26001S4660</t>
  </si>
  <si>
    <t xml:space="preserve">Мероприятия на капитальный ремонт и ремонт автомобильных дорог общего пользования местного значения </t>
  </si>
  <si>
    <t>к отчету об исполнении бюджета Шапкинского сельского  поселения Тосненского района Ленинградской области</t>
  </si>
  <si>
    <t xml:space="preserve">Приложение №6
</t>
  </si>
  <si>
    <t>Информация об исполнении муниципальных программ Шапкинского сельского поселения 
Тосненского района Ленинградской области за 2019 год</t>
  </si>
  <si>
    <t>Предусмотрено МЦП   2019 год   (тыс. руб.)</t>
  </si>
  <si>
    <t>10 0 01 00000</t>
  </si>
  <si>
    <t>10 0 01 10100</t>
  </si>
  <si>
    <t>10 0 01 10110</t>
  </si>
  <si>
    <t>10 0 01 S0140</t>
  </si>
  <si>
    <t>11 0 01 S0200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</si>
  <si>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</si>
  <si>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</si>
  <si>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</si>
  <si>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</si>
  <si>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</si>
  <si>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29 0 00 0000</t>
  </si>
  <si>
    <t>29 0 01 00000</t>
  </si>
  <si>
    <t>15 0 01 S4770</t>
  </si>
  <si>
    <t xml:space="preserve">ВСЕГО </t>
  </si>
  <si>
    <t>10 0 01 10120</t>
  </si>
  <si>
    <t>Прочие мероприятия по обслуживанию и содержанию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</si>
</sst>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000"/>
  </numFmts>
  <fonts count="14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4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right" vertical="center" wrapText="1"/>
    </xf>
    <xf numFmtId="2" fontId="2" fillId="0" borderId="4" xfId="0" applyNumberFormat="1" applyFont="1" applyBorder="1" applyAlignment="1" applyProtection="1">
      <alignment horizontal="right" vertical="center" wrapText="1"/>
    </xf>
    <xf numFmtId="2" fontId="1" fillId="0" borderId="3" xfId="0" applyNumberFormat="1" applyFont="1" applyBorder="1" applyAlignment="1" applyProtection="1">
      <alignment horizontal="right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justify" vertical="center" wrapText="1"/>
    </xf>
    <xf numFmtId="49" fontId="6" fillId="0" borderId="1" xfId="3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9" fillId="0" borderId="0" xfId="0" applyFont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"/>
  <sheetViews>
    <sheetView showGridLines="0" view="pageBreakPreview" zoomScale="60" zoomScaleNormal="100" workbookViewId="0">
      <selection sqref="A1:XFD1048576"/>
    </sheetView>
  </sheetViews>
  <sheetFormatPr defaultRowHeight="15" outlineLevelRow="2" x14ac:dyDescent="0.25"/>
  <cols>
    <col min="1" max="1" width="9.7109375" style="2" customWidth="1"/>
    <col min="2" max="2" width="49.42578125" style="2" customWidth="1"/>
    <col min="3" max="3" width="14.28515625" style="2" customWidth="1"/>
    <col min="4" max="4" width="16.5703125" style="2" bestFit="1" customWidth="1"/>
    <col min="5" max="5" width="8.85546875" style="2" customWidth="1"/>
    <col min="6" max="6" width="13.140625" style="2" customWidth="1"/>
    <col min="7" max="9" width="9.140625" style="2" customWidth="1"/>
    <col min="10" max="16384" width="9.140625" style="2"/>
  </cols>
  <sheetData>
    <row r="1" spans="1:7" ht="132" customHeight="1" x14ac:dyDescent="0.25">
      <c r="D1" s="56" t="s">
        <v>19</v>
      </c>
      <c r="E1" s="57"/>
    </row>
    <row r="2" spans="1:7" x14ac:dyDescent="0.25">
      <c r="D2" s="57"/>
      <c r="E2" s="57"/>
    </row>
    <row r="4" spans="1:7" ht="31.5" customHeight="1" x14ac:dyDescent="0.25">
      <c r="A4" s="55" t="s">
        <v>18</v>
      </c>
      <c r="B4" s="55"/>
      <c r="C4" s="55"/>
      <c r="D4" s="55"/>
      <c r="E4" s="55"/>
      <c r="F4" s="1"/>
    </row>
    <row r="5" spans="1:7" x14ac:dyDescent="0.25">
      <c r="B5" s="3"/>
      <c r="C5" s="3"/>
      <c r="D5" s="3"/>
      <c r="E5" s="3"/>
      <c r="F5" s="3"/>
      <c r="G5" s="3"/>
    </row>
    <row r="6" spans="1:7" ht="57" x14ac:dyDescent="0.25">
      <c r="A6" s="4" t="s">
        <v>0</v>
      </c>
      <c r="B6" s="4" t="s">
        <v>1</v>
      </c>
      <c r="C6" s="4" t="s">
        <v>20</v>
      </c>
      <c r="D6" s="4" t="s">
        <v>21</v>
      </c>
      <c r="E6" s="4" t="s">
        <v>17</v>
      </c>
    </row>
    <row r="7" spans="1:7" ht="85.5" x14ac:dyDescent="0.25">
      <c r="A7" s="5" t="s">
        <v>2</v>
      </c>
      <c r="B7" s="6" t="s">
        <v>3</v>
      </c>
      <c r="C7" s="15">
        <v>2428.55899</v>
      </c>
      <c r="D7" s="15">
        <v>1869.06808</v>
      </c>
      <c r="E7" s="7">
        <f>D7/C7*100</f>
        <v>76.962021004892293</v>
      </c>
    </row>
    <row r="8" spans="1:7" ht="128.25" outlineLevel="1" x14ac:dyDescent="0.25">
      <c r="A8" s="5" t="s">
        <v>4</v>
      </c>
      <c r="B8" s="8" t="s">
        <v>5</v>
      </c>
      <c r="C8" s="15">
        <v>492.75898999999998</v>
      </c>
      <c r="D8" s="15">
        <v>263.37716</v>
      </c>
      <c r="E8" s="7">
        <f t="shared" ref="E8:E19" si="0">D8/C8*100</f>
        <v>53.449488562349721</v>
      </c>
    </row>
    <row r="9" spans="1:7" ht="120" outlineLevel="2" x14ac:dyDescent="0.25">
      <c r="A9" s="9" t="s">
        <v>4</v>
      </c>
      <c r="B9" s="10" t="s">
        <v>5</v>
      </c>
      <c r="C9" s="16">
        <v>492.75898999999998</v>
      </c>
      <c r="D9" s="16">
        <v>263.37716</v>
      </c>
      <c r="E9" s="11">
        <f t="shared" si="0"/>
        <v>53.449488562349721</v>
      </c>
    </row>
    <row r="10" spans="1:7" ht="85.5" outlineLevel="1" x14ac:dyDescent="0.25">
      <c r="A10" s="5" t="s">
        <v>6</v>
      </c>
      <c r="B10" s="6" t="s">
        <v>7</v>
      </c>
      <c r="C10" s="15">
        <v>230.3</v>
      </c>
      <c r="D10" s="15">
        <v>185.07273000000001</v>
      </c>
      <c r="E10" s="7">
        <f t="shared" si="0"/>
        <v>80.361584889274866</v>
      </c>
    </row>
    <row r="11" spans="1:7" ht="75" outlineLevel="2" x14ac:dyDescent="0.25">
      <c r="A11" s="9" t="s">
        <v>6</v>
      </c>
      <c r="B11" s="12" t="s">
        <v>7</v>
      </c>
      <c r="C11" s="16">
        <v>230.3</v>
      </c>
      <c r="D11" s="16">
        <v>185.07273000000001</v>
      </c>
      <c r="E11" s="11">
        <f t="shared" si="0"/>
        <v>80.361584889274866</v>
      </c>
    </row>
    <row r="12" spans="1:7" ht="199.5" outlineLevel="1" x14ac:dyDescent="0.25">
      <c r="A12" s="5" t="s">
        <v>8</v>
      </c>
      <c r="B12" s="8" t="s">
        <v>9</v>
      </c>
      <c r="C12" s="15">
        <v>1705.5</v>
      </c>
      <c r="D12" s="15">
        <v>1420.6181899999999</v>
      </c>
      <c r="E12" s="7">
        <f t="shared" si="0"/>
        <v>83.296287892113739</v>
      </c>
    </row>
    <row r="13" spans="1:7" ht="195" outlineLevel="2" x14ac:dyDescent="0.25">
      <c r="A13" s="9" t="s">
        <v>8</v>
      </c>
      <c r="B13" s="10" t="s">
        <v>9</v>
      </c>
      <c r="C13" s="16">
        <v>1705.5</v>
      </c>
      <c r="D13" s="16">
        <v>1420.6181899999999</v>
      </c>
      <c r="E13" s="11">
        <f t="shared" si="0"/>
        <v>83.296287892113739</v>
      </c>
    </row>
    <row r="14" spans="1:7" ht="71.25" x14ac:dyDescent="0.25">
      <c r="A14" s="5" t="s">
        <v>10</v>
      </c>
      <c r="B14" s="6" t="s">
        <v>11</v>
      </c>
      <c r="C14" s="15">
        <v>453.38499999999999</v>
      </c>
      <c r="D14" s="15">
        <v>453.38</v>
      </c>
      <c r="E14" s="7">
        <f t="shared" si="0"/>
        <v>99.99889718451206</v>
      </c>
    </row>
    <row r="15" spans="1:7" ht="128.25" outlineLevel="1" x14ac:dyDescent="0.25">
      <c r="A15" s="5" t="s">
        <v>12</v>
      </c>
      <c r="B15" s="8" t="s">
        <v>13</v>
      </c>
      <c r="C15" s="15">
        <v>129.72499999999999</v>
      </c>
      <c r="D15" s="15">
        <v>129.72404</v>
      </c>
      <c r="E15" s="7">
        <f t="shared" si="0"/>
        <v>99.999259973019861</v>
      </c>
    </row>
    <row r="16" spans="1:7" ht="105" outlineLevel="2" x14ac:dyDescent="0.25">
      <c r="A16" s="9" t="s">
        <v>12</v>
      </c>
      <c r="B16" s="10" t="s">
        <v>13</v>
      </c>
      <c r="C16" s="16">
        <v>129.72499999999999</v>
      </c>
      <c r="D16" s="16">
        <v>129.72404</v>
      </c>
      <c r="E16" s="11">
        <f t="shared" si="0"/>
        <v>99.999259973019861</v>
      </c>
    </row>
    <row r="17" spans="1:5" ht="99.75" outlineLevel="1" x14ac:dyDescent="0.25">
      <c r="A17" s="5" t="s">
        <v>14</v>
      </c>
      <c r="B17" s="6" t="s">
        <v>15</v>
      </c>
      <c r="C17" s="15">
        <v>323.66000000000003</v>
      </c>
      <c r="D17" s="15">
        <v>323.65595999999999</v>
      </c>
      <c r="E17" s="7">
        <f t="shared" si="0"/>
        <v>99.998751776555636</v>
      </c>
    </row>
    <row r="18" spans="1:5" ht="90" outlineLevel="2" x14ac:dyDescent="0.25">
      <c r="A18" s="9" t="s">
        <v>14</v>
      </c>
      <c r="B18" s="12" t="s">
        <v>15</v>
      </c>
      <c r="C18" s="16">
        <v>323.66000000000003</v>
      </c>
      <c r="D18" s="16">
        <v>323.65595999999999</v>
      </c>
      <c r="E18" s="11">
        <f t="shared" si="0"/>
        <v>99.998751776555636</v>
      </c>
    </row>
    <row r="19" spans="1:5" x14ac:dyDescent="0.25">
      <c r="A19" s="13" t="s">
        <v>16</v>
      </c>
      <c r="B19" s="14"/>
      <c r="C19" s="17">
        <v>2881.9439900000002</v>
      </c>
      <c r="D19" s="17">
        <v>2322.4480800000001</v>
      </c>
      <c r="E19" s="7">
        <f t="shared" si="0"/>
        <v>80.586162953153021</v>
      </c>
    </row>
  </sheetData>
  <mergeCells count="2">
    <mergeCell ref="A4:E4"/>
    <mergeCell ref="D1:E2"/>
  </mergeCells>
  <pageMargins left="0.39370078740157483" right="0.27559055118110237" top="0.27559055118110237" bottom="0.16" header="0.51181102362204722" footer="0.2800000000000000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0" workbookViewId="0">
      <selection activeCell="C45" sqref="C45"/>
    </sheetView>
  </sheetViews>
  <sheetFormatPr defaultRowHeight="15.75" outlineLevelRow="2" x14ac:dyDescent="0.25"/>
  <cols>
    <col min="1" max="1" width="16.7109375" style="25" customWidth="1"/>
    <col min="2" max="2" width="49.42578125" style="25" customWidth="1"/>
    <col min="3" max="3" width="14.28515625" style="25" customWidth="1"/>
    <col min="4" max="4" width="16.5703125" style="25" bestFit="1" customWidth="1"/>
    <col min="5" max="5" width="12.28515625" style="25" customWidth="1"/>
    <col min="6" max="6" width="13.140625" style="25" customWidth="1"/>
    <col min="7" max="9" width="9.140625" style="25" customWidth="1"/>
    <col min="10" max="16384" width="9.140625" style="25"/>
  </cols>
  <sheetData>
    <row r="1" spans="1:7" ht="25.5" customHeight="1" x14ac:dyDescent="0.25">
      <c r="D1" s="59" t="s">
        <v>72</v>
      </c>
      <c r="E1" s="59"/>
    </row>
    <row r="2" spans="1:7" ht="83.25" customHeight="1" x14ac:dyDescent="0.25">
      <c r="D2" s="59" t="s">
        <v>71</v>
      </c>
      <c r="E2" s="59"/>
    </row>
    <row r="4" spans="1:7" ht="31.5" customHeight="1" x14ac:dyDescent="0.25">
      <c r="A4" s="58" t="s">
        <v>73</v>
      </c>
      <c r="B4" s="58"/>
      <c r="C4" s="58"/>
      <c r="D4" s="58"/>
      <c r="E4" s="58"/>
      <c r="F4" s="26"/>
    </row>
    <row r="5" spans="1:7" x14ac:dyDescent="0.25">
      <c r="B5" s="27"/>
      <c r="C5" s="27"/>
      <c r="D5" s="27"/>
      <c r="E5" s="27"/>
      <c r="F5" s="27"/>
      <c r="G5" s="27"/>
    </row>
    <row r="6" spans="1:7" ht="63" x14ac:dyDescent="0.25">
      <c r="A6" s="28" t="s">
        <v>0</v>
      </c>
      <c r="B6" s="28" t="s">
        <v>1</v>
      </c>
      <c r="C6" s="28" t="s">
        <v>74</v>
      </c>
      <c r="D6" s="28" t="s">
        <v>21</v>
      </c>
      <c r="E6" s="28" t="s">
        <v>17</v>
      </c>
    </row>
    <row r="7" spans="1:7" ht="78.75" x14ac:dyDescent="0.25">
      <c r="A7" s="21" t="s">
        <v>54</v>
      </c>
      <c r="B7" s="33" t="s">
        <v>31</v>
      </c>
      <c r="C7" s="29">
        <f>C8+C10</f>
        <v>60</v>
      </c>
      <c r="D7" s="29">
        <f>D8+D10</f>
        <v>60</v>
      </c>
      <c r="E7" s="23">
        <f>D7/C7*100</f>
        <v>100</v>
      </c>
    </row>
    <row r="8" spans="1:7" ht="31.5" x14ac:dyDescent="0.25">
      <c r="A8" s="22" t="s">
        <v>55</v>
      </c>
      <c r="B8" s="34" t="s">
        <v>32</v>
      </c>
      <c r="C8" s="30">
        <f>C9</f>
        <v>20</v>
      </c>
      <c r="D8" s="30">
        <f>D9</f>
        <v>20</v>
      </c>
      <c r="E8" s="24">
        <f t="shared" ref="E8:E37" si="0">D8/C8*100</f>
        <v>100</v>
      </c>
    </row>
    <row r="9" spans="1:7" ht="47.25" x14ac:dyDescent="0.25">
      <c r="A9" s="22" t="s">
        <v>56</v>
      </c>
      <c r="B9" s="34" t="s">
        <v>33</v>
      </c>
      <c r="C9" s="30">
        <v>20</v>
      </c>
      <c r="D9" s="30">
        <v>20</v>
      </c>
      <c r="E9" s="24">
        <f t="shared" si="0"/>
        <v>100</v>
      </c>
    </row>
    <row r="10" spans="1:7" ht="31.5" outlineLevel="1" x14ac:dyDescent="0.25">
      <c r="A10" s="22" t="s">
        <v>57</v>
      </c>
      <c r="B10" s="34" t="s">
        <v>34</v>
      </c>
      <c r="C10" s="30">
        <f>SUM(C11:C11)</f>
        <v>40</v>
      </c>
      <c r="D10" s="30">
        <f>SUM(D11:D11)</f>
        <v>40</v>
      </c>
      <c r="E10" s="24">
        <f t="shared" si="0"/>
        <v>100</v>
      </c>
    </row>
    <row r="11" spans="1:7" ht="32.25" customHeight="1" outlineLevel="2" x14ac:dyDescent="0.25">
      <c r="A11" s="22" t="s">
        <v>58</v>
      </c>
      <c r="B11" s="34" t="s">
        <v>35</v>
      </c>
      <c r="C11" s="31">
        <v>40</v>
      </c>
      <c r="D11" s="31">
        <v>40</v>
      </c>
      <c r="E11" s="24">
        <f t="shared" si="0"/>
        <v>100</v>
      </c>
    </row>
    <row r="12" spans="1:7" ht="63" x14ac:dyDescent="0.25">
      <c r="A12" s="21" t="s">
        <v>22</v>
      </c>
      <c r="B12" s="33" t="s">
        <v>36</v>
      </c>
      <c r="C12" s="29">
        <f>C13+C15</f>
        <v>100</v>
      </c>
      <c r="D12" s="29">
        <f>D13+D15</f>
        <v>100</v>
      </c>
      <c r="E12" s="23">
        <f t="shared" si="0"/>
        <v>100</v>
      </c>
    </row>
    <row r="13" spans="1:7" ht="31.5" outlineLevel="1" x14ac:dyDescent="0.25">
      <c r="A13" s="19" t="s">
        <v>24</v>
      </c>
      <c r="B13" s="35" t="s">
        <v>23</v>
      </c>
      <c r="C13" s="30">
        <f>SUM(C14:C14)</f>
        <v>95</v>
      </c>
      <c r="D13" s="30">
        <f>SUM(D14:D14)</f>
        <v>95</v>
      </c>
      <c r="E13" s="24">
        <f t="shared" si="0"/>
        <v>100</v>
      </c>
    </row>
    <row r="14" spans="1:7" ht="31.5" outlineLevel="2" x14ac:dyDescent="0.25">
      <c r="A14" s="19" t="s">
        <v>59</v>
      </c>
      <c r="B14" s="36" t="s">
        <v>25</v>
      </c>
      <c r="C14" s="31">
        <v>95</v>
      </c>
      <c r="D14" s="31">
        <v>95</v>
      </c>
      <c r="E14" s="24">
        <f t="shared" si="0"/>
        <v>100</v>
      </c>
    </row>
    <row r="15" spans="1:7" ht="63" outlineLevel="2" x14ac:dyDescent="0.25">
      <c r="A15" s="19" t="s">
        <v>26</v>
      </c>
      <c r="B15" s="18" t="s">
        <v>37</v>
      </c>
      <c r="C15" s="31">
        <f>C16</f>
        <v>5</v>
      </c>
      <c r="D15" s="31">
        <f>D16</f>
        <v>5</v>
      </c>
      <c r="E15" s="24">
        <f t="shared" si="0"/>
        <v>100</v>
      </c>
    </row>
    <row r="16" spans="1:7" ht="94.5" x14ac:dyDescent="0.25">
      <c r="A16" s="19" t="s">
        <v>60</v>
      </c>
      <c r="B16" s="20" t="s">
        <v>38</v>
      </c>
      <c r="C16" s="32">
        <v>5</v>
      </c>
      <c r="D16" s="32">
        <v>5</v>
      </c>
      <c r="E16" s="24">
        <f t="shared" si="0"/>
        <v>100</v>
      </c>
    </row>
    <row r="17" spans="1:5" ht="63" x14ac:dyDescent="0.25">
      <c r="A17" s="21" t="s">
        <v>29</v>
      </c>
      <c r="B17" s="50" t="s">
        <v>39</v>
      </c>
      <c r="C17" s="48">
        <f>C18</f>
        <v>2862.1817799999999</v>
      </c>
      <c r="D17" s="48">
        <f>D18</f>
        <v>2543.83374</v>
      </c>
      <c r="E17" s="23">
        <f t="shared" si="0"/>
        <v>88.877434612137037</v>
      </c>
    </row>
    <row r="18" spans="1:5" ht="110.25" x14ac:dyDescent="0.25">
      <c r="A18" s="19" t="s">
        <v>75</v>
      </c>
      <c r="B18" s="18" t="s">
        <v>27</v>
      </c>
      <c r="C18" s="32">
        <f>C19+C20+C22+C21</f>
        <v>2862.1817799999999</v>
      </c>
      <c r="D18" s="32">
        <f>D19+D20+D22+D21</f>
        <v>2543.83374</v>
      </c>
      <c r="E18" s="24">
        <f t="shared" si="0"/>
        <v>88.877434612137037</v>
      </c>
    </row>
    <row r="19" spans="1:5" ht="31.5" x14ac:dyDescent="0.25">
      <c r="A19" s="38" t="s">
        <v>76</v>
      </c>
      <c r="B19" s="20" t="s">
        <v>40</v>
      </c>
      <c r="C19" s="31">
        <v>650.52</v>
      </c>
      <c r="D19" s="46">
        <v>447.16214000000002</v>
      </c>
      <c r="E19" s="24">
        <f t="shared" si="0"/>
        <v>68.739184037385485</v>
      </c>
    </row>
    <row r="20" spans="1:5" ht="47.25" x14ac:dyDescent="0.25">
      <c r="A20" s="22" t="s">
        <v>77</v>
      </c>
      <c r="B20" s="20" t="s">
        <v>28</v>
      </c>
      <c r="C20" s="31">
        <v>498.66178000000002</v>
      </c>
      <c r="D20" s="46">
        <v>497.55</v>
      </c>
      <c r="E20" s="24">
        <f t="shared" si="0"/>
        <v>99.777047280423218</v>
      </c>
    </row>
    <row r="21" spans="1:5" ht="47.25" x14ac:dyDescent="0.25">
      <c r="A21" s="22" t="s">
        <v>89</v>
      </c>
      <c r="B21" s="36" t="s">
        <v>90</v>
      </c>
      <c r="C21" s="31">
        <v>738</v>
      </c>
      <c r="D21" s="46">
        <v>624.12159999999994</v>
      </c>
      <c r="E21" s="24">
        <f t="shared" si="0"/>
        <v>84.569322493224931</v>
      </c>
    </row>
    <row r="22" spans="1:5" ht="47.25" x14ac:dyDescent="0.25">
      <c r="A22" s="22" t="s">
        <v>78</v>
      </c>
      <c r="B22" s="18" t="s">
        <v>70</v>
      </c>
      <c r="C22" s="31">
        <v>975</v>
      </c>
      <c r="D22" s="46">
        <v>975</v>
      </c>
      <c r="E22" s="24">
        <f t="shared" si="0"/>
        <v>100</v>
      </c>
    </row>
    <row r="23" spans="1:5" ht="63" x14ac:dyDescent="0.25">
      <c r="A23" s="39" t="s">
        <v>61</v>
      </c>
      <c r="B23" s="47" t="s">
        <v>41</v>
      </c>
      <c r="C23" s="48">
        <v>300</v>
      </c>
      <c r="D23" s="48">
        <v>300</v>
      </c>
      <c r="E23" s="23">
        <f t="shared" si="0"/>
        <v>100</v>
      </c>
    </row>
    <row r="24" spans="1:5" ht="31.5" x14ac:dyDescent="0.25">
      <c r="A24" s="40" t="s">
        <v>62</v>
      </c>
      <c r="B24" s="49" t="s">
        <v>42</v>
      </c>
      <c r="C24" s="32">
        <v>300</v>
      </c>
      <c r="D24" s="32">
        <v>300</v>
      </c>
      <c r="E24" s="24">
        <f t="shared" si="0"/>
        <v>100</v>
      </c>
    </row>
    <row r="25" spans="1:5" ht="23.25" customHeight="1" x14ac:dyDescent="0.25">
      <c r="A25" s="22" t="s">
        <v>79</v>
      </c>
      <c r="B25" s="49" t="s">
        <v>43</v>
      </c>
      <c r="C25" s="32">
        <v>300</v>
      </c>
      <c r="D25" s="32">
        <v>300</v>
      </c>
      <c r="E25" s="24">
        <f t="shared" si="0"/>
        <v>100</v>
      </c>
    </row>
    <row r="26" spans="1:5" ht="78.75" x14ac:dyDescent="0.25">
      <c r="A26" s="41" t="s">
        <v>63</v>
      </c>
      <c r="B26" s="50" t="s">
        <v>44</v>
      </c>
      <c r="C26" s="48">
        <f>C27</f>
        <v>1799.21848</v>
      </c>
      <c r="D26" s="48">
        <f>D27</f>
        <v>1219.40716</v>
      </c>
      <c r="E26" s="23">
        <f t="shared" si="0"/>
        <v>67.774268303424705</v>
      </c>
    </row>
    <row r="27" spans="1:5" ht="47.25" x14ac:dyDescent="0.25">
      <c r="A27" s="42" t="s">
        <v>63</v>
      </c>
      <c r="B27" s="51" t="s">
        <v>45</v>
      </c>
      <c r="C27" s="32">
        <f>C28</f>
        <v>1799.21848</v>
      </c>
      <c r="D27" s="32">
        <f>D28</f>
        <v>1219.40716</v>
      </c>
      <c r="E27" s="24">
        <f t="shared" si="0"/>
        <v>67.774268303424705</v>
      </c>
    </row>
    <row r="28" spans="1:5" ht="31.5" x14ac:dyDescent="0.25">
      <c r="A28" s="42" t="s">
        <v>64</v>
      </c>
      <c r="B28" s="52" t="s">
        <v>46</v>
      </c>
      <c r="C28" s="46">
        <f>1889-89.78152</f>
        <v>1799.21848</v>
      </c>
      <c r="D28" s="46">
        <v>1219.40716</v>
      </c>
      <c r="E28" s="23">
        <f t="shared" si="0"/>
        <v>67.774268303424705</v>
      </c>
    </row>
    <row r="29" spans="1:5" ht="94.5" x14ac:dyDescent="0.25">
      <c r="A29" s="41" t="s">
        <v>65</v>
      </c>
      <c r="B29" s="50" t="s">
        <v>47</v>
      </c>
      <c r="C29" s="48">
        <v>36</v>
      </c>
      <c r="D29" s="48">
        <v>36</v>
      </c>
      <c r="E29" s="23">
        <f t="shared" si="0"/>
        <v>100</v>
      </c>
    </row>
    <row r="30" spans="1:5" ht="31.5" x14ac:dyDescent="0.25">
      <c r="A30" s="42" t="s">
        <v>65</v>
      </c>
      <c r="B30" s="51" t="s">
        <v>48</v>
      </c>
      <c r="C30" s="32">
        <v>36</v>
      </c>
      <c r="D30" s="32">
        <v>36</v>
      </c>
      <c r="E30" s="24">
        <f t="shared" si="0"/>
        <v>100</v>
      </c>
    </row>
    <row r="31" spans="1:5" ht="31.5" x14ac:dyDescent="0.25">
      <c r="A31" s="42" t="s">
        <v>66</v>
      </c>
      <c r="B31" s="52" t="s">
        <v>49</v>
      </c>
      <c r="C31" s="32">
        <v>36</v>
      </c>
      <c r="D31" s="32">
        <v>36</v>
      </c>
      <c r="E31" s="24">
        <f t="shared" si="0"/>
        <v>100</v>
      </c>
    </row>
    <row r="32" spans="1:5" ht="63" x14ac:dyDescent="0.25">
      <c r="A32" s="41" t="s">
        <v>84</v>
      </c>
      <c r="B32" s="61" t="s">
        <v>81</v>
      </c>
      <c r="C32" s="48">
        <f>C33</f>
        <v>34.1</v>
      </c>
      <c r="D32" s="48">
        <f>D33</f>
        <v>34.067999999999998</v>
      </c>
      <c r="E32" s="23">
        <f t="shared" si="0"/>
        <v>99.906158357771247</v>
      </c>
    </row>
    <row r="33" spans="1:5" ht="63" x14ac:dyDescent="0.25">
      <c r="A33" s="42" t="s">
        <v>84</v>
      </c>
      <c r="B33" s="18" t="s">
        <v>82</v>
      </c>
      <c r="C33" s="32">
        <f>C34</f>
        <v>34.1</v>
      </c>
      <c r="D33" s="32">
        <f>D34</f>
        <v>34.067999999999998</v>
      </c>
      <c r="E33" s="24">
        <f t="shared" si="0"/>
        <v>99.906158357771247</v>
      </c>
    </row>
    <row r="34" spans="1:5" ht="63" x14ac:dyDescent="0.25">
      <c r="A34" s="42" t="s">
        <v>84</v>
      </c>
      <c r="B34" s="18" t="s">
        <v>83</v>
      </c>
      <c r="C34" s="32">
        <v>34.1</v>
      </c>
      <c r="D34" s="32">
        <v>34.067999999999998</v>
      </c>
      <c r="E34" s="24">
        <f t="shared" si="0"/>
        <v>99.906158357771247</v>
      </c>
    </row>
    <row r="35" spans="1:5" ht="110.25" x14ac:dyDescent="0.25">
      <c r="A35" s="44" t="s">
        <v>67</v>
      </c>
      <c r="B35" s="53" t="s">
        <v>51</v>
      </c>
      <c r="C35" s="48">
        <f>C36</f>
        <v>1143.1199999999999</v>
      </c>
      <c r="D35" s="48">
        <f>D36</f>
        <v>1143.1199999999999</v>
      </c>
      <c r="E35" s="23">
        <f t="shared" si="0"/>
        <v>100</v>
      </c>
    </row>
    <row r="36" spans="1:5" ht="63" x14ac:dyDescent="0.25">
      <c r="A36" s="45" t="s">
        <v>68</v>
      </c>
      <c r="B36" s="37" t="s">
        <v>52</v>
      </c>
      <c r="C36" s="32">
        <f>C37</f>
        <v>1143.1199999999999</v>
      </c>
      <c r="D36" s="32">
        <f>D37</f>
        <v>1143.1199999999999</v>
      </c>
      <c r="E36" s="24">
        <f t="shared" si="0"/>
        <v>100</v>
      </c>
    </row>
    <row r="37" spans="1:5" ht="63" x14ac:dyDescent="0.25">
      <c r="A37" s="45" t="s">
        <v>69</v>
      </c>
      <c r="B37" s="54" t="s">
        <v>53</v>
      </c>
      <c r="C37" s="62">
        <f>114.32+1028.8</f>
        <v>1143.1199999999999</v>
      </c>
      <c r="D37" s="62">
        <f>114.32+1028.8</f>
        <v>1143.1199999999999</v>
      </c>
      <c r="E37" s="24">
        <f t="shared" si="0"/>
        <v>100</v>
      </c>
    </row>
    <row r="38" spans="1:5" ht="63" x14ac:dyDescent="0.25">
      <c r="A38" s="43" t="s">
        <v>85</v>
      </c>
      <c r="B38" s="60" t="s">
        <v>80</v>
      </c>
      <c r="C38" s="48">
        <f>C39</f>
        <v>1185.71</v>
      </c>
      <c r="D38" s="48">
        <f>D39</f>
        <v>1185.71</v>
      </c>
      <c r="E38" s="23">
        <f t="shared" ref="E38:E41" si="1">D38/C38*100</f>
        <v>100</v>
      </c>
    </row>
    <row r="39" spans="1:5" ht="31.5" x14ac:dyDescent="0.25">
      <c r="A39" s="22" t="s">
        <v>86</v>
      </c>
      <c r="B39" s="20" t="s">
        <v>30</v>
      </c>
      <c r="C39" s="32">
        <f>C40</f>
        <v>1185.71</v>
      </c>
      <c r="D39" s="32">
        <f>D40</f>
        <v>1185.71</v>
      </c>
      <c r="E39" s="24">
        <f t="shared" si="1"/>
        <v>100</v>
      </c>
    </row>
    <row r="40" spans="1:5" ht="31.5" x14ac:dyDescent="0.25">
      <c r="A40" s="22" t="s">
        <v>87</v>
      </c>
      <c r="B40" s="18" t="s">
        <v>50</v>
      </c>
      <c r="C40" s="31">
        <v>1185.71</v>
      </c>
      <c r="D40" s="31">
        <v>1185.71</v>
      </c>
      <c r="E40" s="24">
        <f t="shared" si="1"/>
        <v>100</v>
      </c>
    </row>
    <row r="41" spans="1:5" x14ac:dyDescent="0.25">
      <c r="A41" s="63" t="s">
        <v>88</v>
      </c>
      <c r="B41" s="63"/>
      <c r="C41" s="64">
        <f>C38+C35+C32+C29+C26+C23+C17+C12+C7</f>
        <v>7520.3302599999997</v>
      </c>
      <c r="D41" s="64">
        <f>D38+D35+D32+D29+D26+D23+D17+D12+D7</f>
        <v>6622.1388999999999</v>
      </c>
      <c r="E41" s="23">
        <f t="shared" si="1"/>
        <v>88.056490487161128</v>
      </c>
    </row>
  </sheetData>
  <mergeCells count="3">
    <mergeCell ref="A4:E4"/>
    <mergeCell ref="D1:E1"/>
    <mergeCell ref="D2:E2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Иванова</dc:creator>
  <dc:description>POI HSSF rep:2.36.0.137</dc:description>
  <cp:lastModifiedBy>1</cp:lastModifiedBy>
  <cp:lastPrinted>2018-06-05T12:02:57Z</cp:lastPrinted>
  <dcterms:created xsi:type="dcterms:W3CDTF">2016-03-23T06:52:01Z</dcterms:created>
  <dcterms:modified xsi:type="dcterms:W3CDTF">2020-02-28T08:31:23Z</dcterms:modified>
</cp:coreProperties>
</file>