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1444\общая\ПРОЧЕЕ\ПРОЕКТ 2019 БЮДЖЕТ\БЮДЖЕТ 2019 декабрь\Реш СД с прилож\"/>
    </mc:Choice>
  </mc:AlternateContent>
  <bookViews>
    <workbookView xWindow="0" yWindow="0" windowWidth="24240" windowHeight="11835"/>
  </bookViews>
  <sheets>
    <sheet name="Все года" sheetId="1" r:id="rId1"/>
    <sheet name="Лист1" sheetId="2" r:id="rId2"/>
  </sheets>
  <definedNames>
    <definedName name="_xlnm._FilterDatabase" localSheetId="0" hidden="1">'Все года'!$B$12:$J$218</definedName>
    <definedName name="_xlnm.Print_Titles" localSheetId="0">'Все года'!$12:$12</definedName>
    <definedName name="_xlnm.Print_Area" localSheetId="0">'Все года'!$A$1:$J$218</definedName>
  </definedNames>
  <calcPr calcId="152511"/>
</workbook>
</file>

<file path=xl/calcChain.xml><?xml version="1.0" encoding="utf-8"?>
<calcChain xmlns="http://schemas.openxmlformats.org/spreadsheetml/2006/main">
  <c r="J17" i="1" l="1"/>
  <c r="J16" i="1"/>
  <c r="J18" i="1"/>
  <c r="J144" i="1" l="1"/>
  <c r="H180" i="1"/>
  <c r="I180" i="1"/>
  <c r="J180" i="1"/>
  <c r="J169" i="1"/>
  <c r="I169" i="1"/>
  <c r="H169" i="1"/>
  <c r="J188" i="1"/>
  <c r="I188" i="1"/>
  <c r="J187" i="1"/>
  <c r="I187" i="1"/>
  <c r="H187" i="1"/>
  <c r="H188" i="1"/>
  <c r="J121" i="1" l="1"/>
  <c r="I121" i="1"/>
  <c r="J120" i="1"/>
  <c r="I120" i="1"/>
  <c r="H121" i="1"/>
  <c r="H120" i="1" s="1"/>
  <c r="I22" i="1" l="1"/>
  <c r="J173" i="1" l="1"/>
  <c r="I173" i="1"/>
  <c r="J172" i="1"/>
  <c r="I172" i="1"/>
  <c r="H173" i="1"/>
  <c r="H172" i="1" s="1"/>
  <c r="J113" i="1" l="1"/>
  <c r="I113" i="1"/>
  <c r="H113" i="1"/>
  <c r="J47" i="1" l="1"/>
  <c r="I47" i="1"/>
  <c r="H47" i="1"/>
  <c r="J22" i="1" l="1"/>
  <c r="J111" i="1"/>
  <c r="I111" i="1"/>
  <c r="I149" i="1"/>
  <c r="J182" i="1"/>
  <c r="J181" i="1" s="1"/>
  <c r="I182" i="1"/>
  <c r="I181" i="1" s="1"/>
  <c r="J176" i="1"/>
  <c r="I176" i="1"/>
  <c r="J168" i="1"/>
  <c r="J167" i="1" s="1"/>
  <c r="J166" i="1" s="1"/>
  <c r="J165" i="1" s="1"/>
  <c r="I168" i="1"/>
  <c r="I167" i="1" s="1"/>
  <c r="I166" i="1" s="1"/>
  <c r="I165" i="1" s="1"/>
  <c r="J171" i="1" l="1"/>
  <c r="J170" i="1" s="1"/>
  <c r="J175" i="1"/>
  <c r="I175" i="1"/>
  <c r="I171" i="1"/>
  <c r="I170" i="1" s="1"/>
  <c r="H21" i="1"/>
  <c r="J210" i="1"/>
  <c r="I210" i="1"/>
  <c r="I209" i="1" s="1"/>
  <c r="I208" i="1" s="1"/>
  <c r="I207" i="1" s="1"/>
  <c r="I206" i="1" s="1"/>
  <c r="I205" i="1" s="1"/>
  <c r="J209" i="1"/>
  <c r="J208" i="1" s="1"/>
  <c r="J207" i="1" s="1"/>
  <c r="J206" i="1" s="1"/>
  <c r="J205" i="1" s="1"/>
  <c r="H210" i="1" l="1"/>
  <c r="H209" i="1" s="1"/>
  <c r="H208" i="1" s="1"/>
  <c r="H207" i="1" s="1"/>
  <c r="H206" i="1" s="1"/>
  <c r="H205" i="1" s="1"/>
  <c r="H168" i="1"/>
  <c r="H167" i="1" s="1"/>
  <c r="H166" i="1" s="1"/>
  <c r="H165" i="1" s="1"/>
  <c r="H182" i="1"/>
  <c r="H181" i="1" s="1"/>
  <c r="J46" i="1" l="1"/>
  <c r="I46" i="1"/>
  <c r="I43" i="1" s="1"/>
  <c r="H46" i="1"/>
  <c r="H45" i="1" s="1"/>
  <c r="H44" i="1" s="1"/>
  <c r="J43" i="1"/>
  <c r="H43" i="1"/>
  <c r="I73" i="1"/>
  <c r="H73" i="1"/>
  <c r="H23" i="1"/>
  <c r="H63" i="1" l="1"/>
  <c r="H60" i="1" l="1"/>
  <c r="J63" i="1"/>
  <c r="J60" i="1" s="1"/>
  <c r="I63" i="1"/>
  <c r="I60" i="1" s="1"/>
  <c r="H185" i="1" l="1"/>
  <c r="H154" i="1" l="1"/>
  <c r="H196" i="1"/>
  <c r="H218" i="1"/>
  <c r="J217" i="1" l="1"/>
  <c r="I217" i="1"/>
  <c r="H217" i="1"/>
  <c r="J216" i="1"/>
  <c r="J215" i="1" s="1"/>
  <c r="J214" i="1" s="1"/>
  <c r="J213" i="1" s="1"/>
  <c r="J212" i="1" s="1"/>
  <c r="I216" i="1"/>
  <c r="H216" i="1"/>
  <c r="H215" i="1" s="1"/>
  <c r="H214" i="1" s="1"/>
  <c r="H213" i="1" s="1"/>
  <c r="H212" i="1" s="1"/>
  <c r="I215" i="1"/>
  <c r="I214" i="1" s="1"/>
  <c r="I213" i="1" s="1"/>
  <c r="I212" i="1" s="1"/>
  <c r="J203" i="1"/>
  <c r="I203" i="1"/>
  <c r="H203" i="1"/>
  <c r="J202" i="1"/>
  <c r="J201" i="1" s="1"/>
  <c r="J200" i="1" s="1"/>
  <c r="I202" i="1"/>
  <c r="I201" i="1" s="1"/>
  <c r="I200" i="1" s="1"/>
  <c r="H202" i="1"/>
  <c r="H201" i="1" s="1"/>
  <c r="H200" i="1" s="1"/>
  <c r="H199" i="1" s="1"/>
  <c r="H198" i="1" s="1"/>
  <c r="H197" i="1" s="1"/>
  <c r="J195" i="1"/>
  <c r="I195" i="1"/>
  <c r="H195" i="1"/>
  <c r="J194" i="1"/>
  <c r="J193" i="1" s="1"/>
  <c r="J192" i="1" s="1"/>
  <c r="J191" i="1" s="1"/>
  <c r="J190" i="1" s="1"/>
  <c r="I194" i="1"/>
  <c r="I193" i="1" s="1"/>
  <c r="I192" i="1" s="1"/>
  <c r="I191" i="1" s="1"/>
  <c r="I190" i="1" s="1"/>
  <c r="H194" i="1"/>
  <c r="H193" i="1" s="1"/>
  <c r="H192" i="1" s="1"/>
  <c r="H191" i="1" s="1"/>
  <c r="H190" i="1" s="1"/>
  <c r="J185" i="1"/>
  <c r="I185" i="1"/>
  <c r="J184" i="1"/>
  <c r="I184" i="1"/>
  <c r="H184" i="1"/>
  <c r="H176" i="1"/>
  <c r="J163" i="1"/>
  <c r="I163" i="1"/>
  <c r="H163" i="1"/>
  <c r="J162" i="1"/>
  <c r="I162" i="1"/>
  <c r="H162" i="1"/>
  <c r="J160" i="1"/>
  <c r="I160" i="1"/>
  <c r="H160" i="1"/>
  <c r="J159" i="1"/>
  <c r="J156" i="1" s="1"/>
  <c r="I159" i="1"/>
  <c r="I156" i="1" s="1"/>
  <c r="H159" i="1"/>
  <c r="H156" i="1" s="1"/>
  <c r="J157" i="1"/>
  <c r="I157" i="1"/>
  <c r="H157" i="1"/>
  <c r="J153" i="1"/>
  <c r="J152" i="1" s="1"/>
  <c r="I153" i="1"/>
  <c r="I152" i="1" s="1"/>
  <c r="I151" i="1" s="1"/>
  <c r="I150" i="1" s="1"/>
  <c r="H153" i="1"/>
  <c r="H152" i="1" s="1"/>
  <c r="H151" i="1" s="1"/>
  <c r="H150" i="1" s="1"/>
  <c r="J151" i="1"/>
  <c r="J150" i="1" s="1"/>
  <c r="J148" i="1"/>
  <c r="J147" i="1" s="1"/>
  <c r="J146" i="1" s="1"/>
  <c r="J145" i="1" s="1"/>
  <c r="I148" i="1"/>
  <c r="I147" i="1" s="1"/>
  <c r="I146" i="1" s="1"/>
  <c r="I145" i="1" s="1"/>
  <c r="H148" i="1"/>
  <c r="H147" i="1" s="1"/>
  <c r="H146" i="1" s="1"/>
  <c r="H145" i="1" s="1"/>
  <c r="J142" i="1"/>
  <c r="I142" i="1"/>
  <c r="H142" i="1"/>
  <c r="J141" i="1"/>
  <c r="J140" i="1" s="1"/>
  <c r="J139" i="1" s="1"/>
  <c r="J138" i="1" s="1"/>
  <c r="J137" i="1" s="1"/>
  <c r="I141" i="1"/>
  <c r="I140" i="1" s="1"/>
  <c r="I139" i="1" s="1"/>
  <c r="I138" i="1" s="1"/>
  <c r="I137" i="1" s="1"/>
  <c r="H141" i="1"/>
  <c r="H140" i="1" s="1"/>
  <c r="H139" i="1" s="1"/>
  <c r="H138" i="1" s="1"/>
  <c r="H137" i="1" s="1"/>
  <c r="J134" i="1"/>
  <c r="H134" i="1"/>
  <c r="I134" i="1"/>
  <c r="J133" i="1"/>
  <c r="J132" i="1" s="1"/>
  <c r="I133" i="1"/>
  <c r="H133" i="1"/>
  <c r="H132" i="1" s="1"/>
  <c r="H131" i="1" s="1"/>
  <c r="H130" i="1" s="1"/>
  <c r="I132" i="1"/>
  <c r="I131" i="1" s="1"/>
  <c r="I130" i="1" s="1"/>
  <c r="J131" i="1"/>
  <c r="J130" i="1" s="1"/>
  <c r="J128" i="1"/>
  <c r="I128" i="1"/>
  <c r="H128" i="1"/>
  <c r="J127" i="1"/>
  <c r="J126" i="1" s="1"/>
  <c r="J125" i="1" s="1"/>
  <c r="J124" i="1" s="1"/>
  <c r="J123" i="1" s="1"/>
  <c r="I127" i="1"/>
  <c r="I126" i="1" s="1"/>
  <c r="I125" i="1" s="1"/>
  <c r="I124" i="1" s="1"/>
  <c r="H127" i="1"/>
  <c r="H126" i="1" s="1"/>
  <c r="H125" i="1" s="1"/>
  <c r="H124" i="1" s="1"/>
  <c r="H118" i="1"/>
  <c r="H116" i="1"/>
  <c r="J112" i="1"/>
  <c r="I112" i="1"/>
  <c r="H112" i="1"/>
  <c r="H111" i="1"/>
  <c r="J109" i="1"/>
  <c r="I109" i="1"/>
  <c r="H109" i="1"/>
  <c r="J108" i="1"/>
  <c r="I108" i="1"/>
  <c r="H108" i="1"/>
  <c r="J106" i="1"/>
  <c r="I106" i="1"/>
  <c r="H106" i="1"/>
  <c r="J105" i="1"/>
  <c r="J104" i="1" s="1"/>
  <c r="I105" i="1"/>
  <c r="I104" i="1" s="1"/>
  <c r="H105" i="1"/>
  <c r="H104" i="1" s="1"/>
  <c r="J99" i="1"/>
  <c r="I99" i="1"/>
  <c r="H99" i="1"/>
  <c r="J98" i="1"/>
  <c r="J97" i="1" s="1"/>
  <c r="J96" i="1" s="1"/>
  <c r="I98" i="1"/>
  <c r="I97" i="1" s="1"/>
  <c r="H98" i="1"/>
  <c r="H97" i="1" s="1"/>
  <c r="H96" i="1" s="1"/>
  <c r="I96" i="1"/>
  <c r="J94" i="1"/>
  <c r="I94" i="1"/>
  <c r="H94" i="1"/>
  <c r="J92" i="1"/>
  <c r="I92" i="1"/>
  <c r="H92" i="1"/>
  <c r="J90" i="1"/>
  <c r="I90" i="1"/>
  <c r="H90" i="1"/>
  <c r="J88" i="1"/>
  <c r="I88" i="1"/>
  <c r="H88" i="1"/>
  <c r="J84" i="1"/>
  <c r="I84" i="1"/>
  <c r="H84" i="1"/>
  <c r="J80" i="1"/>
  <c r="I80" i="1"/>
  <c r="H80" i="1"/>
  <c r="J79" i="1"/>
  <c r="J78" i="1" s="1"/>
  <c r="J77" i="1" s="1"/>
  <c r="I79" i="1"/>
  <c r="I78" i="1" s="1"/>
  <c r="I77" i="1" s="1"/>
  <c r="H79" i="1"/>
  <c r="H78" i="1" s="1"/>
  <c r="H77" i="1" s="1"/>
  <c r="J73" i="1"/>
  <c r="I71" i="1"/>
  <c r="I70" i="1" s="1"/>
  <c r="I69" i="1" s="1"/>
  <c r="I68" i="1" s="1"/>
  <c r="I67" i="1" s="1"/>
  <c r="I66" i="1" s="1"/>
  <c r="I65" i="1" s="1"/>
  <c r="H71" i="1"/>
  <c r="J71" i="1"/>
  <c r="J61" i="1"/>
  <c r="I61" i="1"/>
  <c r="H61" i="1"/>
  <c r="J59" i="1"/>
  <c r="J58" i="1" s="1"/>
  <c r="J57" i="1" s="1"/>
  <c r="J56" i="1" s="1"/>
  <c r="I59" i="1"/>
  <c r="I58" i="1" s="1"/>
  <c r="I57" i="1" s="1"/>
  <c r="I56" i="1" s="1"/>
  <c r="H59" i="1"/>
  <c r="H58" i="1" s="1"/>
  <c r="H57" i="1" s="1"/>
  <c r="H56" i="1" s="1"/>
  <c r="J54" i="1"/>
  <c r="I54" i="1"/>
  <c r="H54" i="1"/>
  <c r="J53" i="1"/>
  <c r="J52" i="1" s="1"/>
  <c r="J51" i="1" s="1"/>
  <c r="I53" i="1"/>
  <c r="I52" i="1" s="1"/>
  <c r="I51" i="1" s="1"/>
  <c r="H53" i="1"/>
  <c r="H52" i="1" s="1"/>
  <c r="H51" i="1" s="1"/>
  <c r="J41" i="1"/>
  <c r="I41" i="1"/>
  <c r="H41" i="1"/>
  <c r="J40" i="1"/>
  <c r="J39" i="1" s="1"/>
  <c r="J38" i="1" s="1"/>
  <c r="J37" i="1" s="1"/>
  <c r="J36" i="1" s="1"/>
  <c r="I40" i="1"/>
  <c r="I39" i="1" s="1"/>
  <c r="I38" i="1" s="1"/>
  <c r="I37" i="1" s="1"/>
  <c r="I36" i="1" s="1"/>
  <c r="H40" i="1"/>
  <c r="H39" i="1" s="1"/>
  <c r="H38" i="1" s="1"/>
  <c r="H37" i="1" s="1"/>
  <c r="H36" i="1" s="1"/>
  <c r="J34" i="1"/>
  <c r="H34" i="1"/>
  <c r="I34" i="1"/>
  <c r="J33" i="1"/>
  <c r="J32" i="1" s="1"/>
  <c r="J31" i="1" s="1"/>
  <c r="I33" i="1"/>
  <c r="I32" i="1" s="1"/>
  <c r="I31" i="1" s="1"/>
  <c r="H33" i="1"/>
  <c r="H32" i="1" s="1"/>
  <c r="H31" i="1" s="1"/>
  <c r="J29" i="1"/>
  <c r="I29" i="1"/>
  <c r="H29" i="1"/>
  <c r="J28" i="1"/>
  <c r="I28" i="1"/>
  <c r="H28" i="1"/>
  <c r="H26" i="1"/>
  <c r="J25" i="1"/>
  <c r="I25" i="1"/>
  <c r="H25" i="1"/>
  <c r="J23" i="1"/>
  <c r="I23" i="1"/>
  <c r="J21" i="1"/>
  <c r="I21" i="1"/>
  <c r="H20" i="1"/>
  <c r="H171" i="1" l="1"/>
  <c r="H170" i="1" s="1"/>
  <c r="H175" i="1"/>
  <c r="H103" i="1"/>
  <c r="J103" i="1"/>
  <c r="J102" i="1" s="1"/>
  <c r="J101" i="1" s="1"/>
  <c r="J14" i="1" s="1"/>
  <c r="J199" i="1"/>
  <c r="J198" i="1" s="1"/>
  <c r="J197" i="1" s="1"/>
  <c r="I199" i="1"/>
  <c r="I198" i="1" s="1"/>
  <c r="I197" i="1" s="1"/>
  <c r="J179" i="1"/>
  <c r="J178" i="1" s="1"/>
  <c r="I179" i="1"/>
  <c r="I178" i="1" s="1"/>
  <c r="H179" i="1"/>
  <c r="H178" i="1" s="1"/>
  <c r="H123" i="1"/>
  <c r="I155" i="1"/>
  <c r="I103" i="1"/>
  <c r="I102" i="1" s="1"/>
  <c r="J70" i="1"/>
  <c r="J69" i="1" s="1"/>
  <c r="J68" i="1" s="1"/>
  <c r="J67" i="1" s="1"/>
  <c r="J66" i="1" s="1"/>
  <c r="J65" i="1" s="1"/>
  <c r="H19" i="1"/>
  <c r="H18" i="1" s="1"/>
  <c r="H16" i="1" s="1"/>
  <c r="I20" i="1"/>
  <c r="I19" i="1" s="1"/>
  <c r="I18" i="1" s="1"/>
  <c r="I17" i="1" s="1"/>
  <c r="J155" i="1"/>
  <c r="H155" i="1"/>
  <c r="J87" i="1"/>
  <c r="J86" i="1" s="1"/>
  <c r="J76" i="1" s="1"/>
  <c r="J75" i="1" s="1"/>
  <c r="H115" i="1"/>
  <c r="H114" i="1" s="1"/>
  <c r="H70" i="1"/>
  <c r="H69" i="1" s="1"/>
  <c r="H68" i="1" s="1"/>
  <c r="H67" i="1" s="1"/>
  <c r="H66" i="1" s="1"/>
  <c r="H65" i="1" s="1"/>
  <c r="J20" i="1"/>
  <c r="J19" i="1" s="1"/>
  <c r="I87" i="1"/>
  <c r="I86" i="1" s="1"/>
  <c r="I76" i="1" s="1"/>
  <c r="I75" i="1" s="1"/>
  <c r="H87" i="1"/>
  <c r="H86" i="1" s="1"/>
  <c r="H76" i="1" s="1"/>
  <c r="H75" i="1" s="1"/>
  <c r="J49" i="1"/>
  <c r="J50" i="1"/>
  <c r="I50" i="1"/>
  <c r="I49" i="1"/>
  <c r="H49" i="1"/>
  <c r="H50" i="1"/>
  <c r="I123" i="1"/>
  <c r="H15" i="1" l="1"/>
  <c r="H144" i="1"/>
  <c r="H17" i="1"/>
  <c r="I144" i="1"/>
  <c r="I136" i="1" s="1"/>
  <c r="H102" i="1"/>
  <c r="H101" i="1" s="1"/>
  <c r="J136" i="1"/>
  <c r="I101" i="1"/>
  <c r="H136" i="1"/>
  <c r="I16" i="1"/>
  <c r="I15" i="1" s="1"/>
  <c r="J15" i="1"/>
  <c r="H14" i="1" l="1"/>
  <c r="J13" i="1"/>
  <c r="H13" i="1"/>
  <c r="I14" i="1"/>
  <c r="I13" i="1" s="1"/>
</calcChain>
</file>

<file path=xl/sharedStrings.xml><?xml version="1.0" encoding="utf-8"?>
<sst xmlns="http://schemas.openxmlformats.org/spreadsheetml/2006/main" count="1004" uniqueCount="222">
  <si>
    <t>Наименование</t>
  </si>
  <si>
    <t>Рз</t>
  </si>
  <si>
    <t>ПР</t>
  </si>
  <si>
    <t>ЦСР</t>
  </si>
  <si>
    <t>ВР</t>
  </si>
  <si>
    <t>ОБЩЕГОСУДАРСТВЕННЫЕ ВОПРОСЫ</t>
  </si>
  <si>
    <t>Другие общегосударственные вопросы</t>
  </si>
  <si>
    <t>Непрограммные расходы</t>
  </si>
  <si>
    <t>Иные бюджетные ассигнования</t>
  </si>
  <si>
    <t>НАЦИОНАЛЬНАЯ ЭКОНОМИКА</t>
  </si>
  <si>
    <t>Дорожное хозяйство (дорожные фонды)</t>
  </si>
  <si>
    <t>Межбюджетные трансферты</t>
  </si>
  <si>
    <t>500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</si>
  <si>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</si>
  <si>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</si>
  <si>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</si>
  <si>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</si>
  <si>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Социальное обеспечение и иные выплаты населению</t>
  </si>
  <si>
    <t>СОЦИАЛЬНАЯ ПОЛИТИКА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</si>
  <si>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</si>
  <si>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</si>
  <si>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</si>
  <si>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</si>
  <si>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</si>
  <si>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</si>
  <si>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Пенсионное обеспечение</t>
  </si>
  <si>
    <t>Жилищное хозяйство</t>
  </si>
  <si>
    <t>Резервные фонды</t>
  </si>
  <si>
    <t>ВЕДОМСТВЕННАЯ СТРУКТУРА</t>
  </si>
  <si>
    <t>Г</t>
  </si>
  <si>
    <t>Сумма
(тысяч рублей)</t>
  </si>
  <si>
    <t>2019 год</t>
  </si>
  <si>
    <t>2020 год</t>
  </si>
  <si>
    <t>ИТОГО</t>
  </si>
  <si>
    <t>Администрация Шапкинского сельского поселения Тосненского района Ленинградской области</t>
  </si>
  <si>
    <t>009</t>
  </si>
  <si>
    <t>0100</t>
  </si>
  <si>
    <t>0104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</si>
  <si>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</si>
  <si>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</si>
  <si>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Шапкинского сельского поселения Тосненского района Ленинградской области 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</si>
  <si>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</si>
  <si>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</si>
  <si>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</si>
  <si>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</si>
  <si>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</si>
  <si>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</si>
  <si>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</si>
  <si>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</si>
  <si>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91 3 01 60650</t>
  </si>
  <si>
    <t>Иные межбюджетные трансферты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</si>
  <si>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</si>
  <si>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</si>
  <si>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 xml:space="preserve">Иные межбюджетные трансферты </t>
  </si>
  <si>
    <t>540</t>
  </si>
  <si>
    <t xml:space="preserve">Обеспечение деятельности главы местной администрации Шапкинского сельского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</si>
  <si>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</si>
  <si>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</si>
  <si>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</si>
  <si>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</si>
  <si>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120</t>
  </si>
  <si>
    <t>0106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</si>
  <si>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</si>
  <si>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</si>
  <si>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</si>
  <si>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0111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</si>
  <si>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</si>
  <si>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</si>
  <si>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</si>
  <si>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</si>
  <si>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</si>
  <si>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</si>
  <si>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</si>
  <si>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 xml:space="preserve">Резервные средства </t>
  </si>
  <si>
    <t>0113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</si>
  <si>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</si>
  <si>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</si>
  <si>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</si>
  <si>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</si>
  <si>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</si>
  <si>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</si>
  <si>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0200</t>
  </si>
  <si>
    <t>Мобилизационная  и вневойсковая подготовка</t>
  </si>
  <si>
    <t>0203</t>
  </si>
  <si>
    <t>Непрограммные расходы органов исполнительной власти Шапкинского сельского поселения Тосненского района Ленинградской области</t>
  </si>
  <si>
    <t>99  0 00 00000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</si>
  <si>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</si>
  <si>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</si>
  <si>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240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</si>
  <si>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</si>
  <si>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</si>
  <si>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</si>
  <si>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08 0 00 00000</t>
  </si>
  <si>
    <t>Основные мероприятия "Обеспечения пожарной безопасности"</t>
  </si>
  <si>
    <t>08 1 02 00000</t>
  </si>
  <si>
    <t>Мероприятия в области пожарной безопасности</t>
  </si>
  <si>
    <t>08 1 02 11620</t>
  </si>
  <si>
    <t>Основные мероприятия "Мероприятия по обеспечению общественного порядка и профилактике  правонарушений на территории Ленинградской области"</t>
  </si>
  <si>
    <t>08 2 01 00000</t>
  </si>
  <si>
    <t>Мероприятия по вовлечению в предупреждение правонарушени на территории Шапкиснкого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</si>
  <si>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08 2 01 11550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</si>
  <si>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</si>
  <si>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</si>
  <si>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</si>
  <si>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</si>
  <si>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усточиввому развитию части территорий</t>
  </si>
  <si>
    <t>15 0 01 70880</t>
  </si>
  <si>
    <t>15 0 01 S0880</t>
  </si>
  <si>
    <t>Мероприятия по усточиввому развитию части территорий, являющихся административным центром поселения</t>
  </si>
  <si>
    <t>15 0 01 74390</t>
  </si>
  <si>
    <t>15 0 01  S4390</t>
  </si>
  <si>
    <t>Другие вопросы в области национальной безопасности и провоохранительной деятельиости</t>
  </si>
  <si>
    <t>0314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</si>
  <si>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</si>
  <si>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</si>
  <si>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0400</t>
  </si>
  <si>
    <t>0409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</si>
  <si>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</si>
  <si>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</si>
  <si>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</si>
  <si>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 xml:space="preserve">Мероприятия по содержанию автомобильных дорог </t>
  </si>
  <si>
    <t>10 1 01 10100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</si>
  <si>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</si>
  <si>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>10 1 01 10110</t>
  </si>
  <si>
    <t xml:space="preserve">Мероприятия по капитальному ремонту и ремонту автомобильных дорог общего пользования местного значения </t>
  </si>
  <si>
    <t>10 1 01 S0140</t>
  </si>
  <si>
    <t>0412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</si>
  <si>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</si>
  <si>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11 0 00 00000</t>
  </si>
  <si>
    <t>11 0 01 13200</t>
  </si>
  <si>
    <t>Мероприятия по газификации территории</t>
  </si>
  <si>
    <r>
      <t xml:space="preserve">Мероприятия в области национальной экономики </t>
    </r>
    <r>
      <rPr>
        <sz val="10"/>
        <color indexed="10"/>
        <rFont val="Times New Roman"/>
        <family val="1"/>
        <charset val="204"/>
      </rPr>
      <t/>
    </r>
  </si>
  <si>
    <t>99 9 01 10360</t>
  </si>
  <si>
    <t>0500</t>
  </si>
  <si>
    <t/>
  </si>
  <si>
    <t>0501</t>
  </si>
  <si>
    <t>Мероприятия в области жилищного хозяйства</t>
  </si>
  <si>
    <t>99 9 01 96010</t>
  </si>
  <si>
    <t>0503</t>
  </si>
  <si>
    <t>12 0 01 00000</t>
  </si>
  <si>
    <t>12 0 01 13280</t>
  </si>
  <si>
    <t>Мероприятия по  благоустройству территории и создание мест отдыха</t>
  </si>
  <si>
    <t>14 0 01 00000</t>
  </si>
  <si>
    <t>Основное мероприятие "Мероприятия по энергосбережению в коммунальном хозяйстве"</t>
  </si>
  <si>
    <t xml:space="preserve">Мероприятия по повышению надежности и энергетической эффективности </t>
  </si>
  <si>
    <t>14 0 01 13180</t>
  </si>
  <si>
    <t xml:space="preserve">Мероприятия по организации сбора и вывоза бытовых отходов </t>
  </si>
  <si>
    <t>99 9 01 13300</t>
  </si>
  <si>
    <t>0700</t>
  </si>
  <si>
    <t>0707</t>
  </si>
  <si>
    <t>04  0 00 00000</t>
  </si>
  <si>
    <t>Основное мероприятие "Развитие молодежной политики"</t>
  </si>
  <si>
    <t>04 0 02 00000</t>
  </si>
  <si>
    <t xml:space="preserve">Мероприятия в сфере молодежной политики  </t>
  </si>
  <si>
    <t>04 0 02 11680</t>
  </si>
  <si>
    <t xml:space="preserve">Доплаты к пенсиям муниципальных служащих </t>
  </si>
  <si>
    <t>99 9 01 03080</t>
  </si>
  <si>
    <t>Социальные выплаты гражданам, кроме публично нормативных обязательств</t>
  </si>
  <si>
    <t>Другие вопросы в области физической культуры и спорта</t>
  </si>
  <si>
    <t>1100</t>
  </si>
  <si>
    <t>Основное мероприятие "Развитие физической культуры "</t>
  </si>
  <si>
    <t>04 0 01 00000</t>
  </si>
  <si>
    <t xml:space="preserve">Мероприятия по организации и проведение физкультурных спортивно-массовых  мероприятий </t>
  </si>
  <si>
    <t>04 0 01 11300</t>
  </si>
  <si>
    <t>расходов бюджета Шапкинского сельского поселения Тосненского района Ленинградской области</t>
  </si>
  <si>
    <t>№№ п/п</t>
  </si>
  <si>
    <t>НАЦИОНАЛЬНАЯ ОБОРОНА</t>
  </si>
  <si>
    <t>НАЦИОНАЛЬНАЯ  БЕЗОПАСНОСТЬ И ПРАВООХРАНИЕТЕЛЬНАЯ ДЕЯТЕЛЬНОСТЬ</t>
  </si>
  <si>
    <t>11 0 01 00000</t>
  </si>
  <si>
    <t>Муниципальная программа "Безопасность на территории Шапкиснкого сельского поселения Тосненского района Ленинградской области ".</t>
  </si>
  <si>
    <t>Муниципальная программа "Развитие автомобильных дорог Шапкинского сельского поселения Тосненского района Ленинградской области ".</t>
  </si>
  <si>
    <t>Основное мероприятие "Газификация Шапкинского сельского поселения"</t>
  </si>
  <si>
    <t>Муниципальная программа "Благоустройство и организация мест отдыха и досуга  на территории Шапкинского сельского поселения Тоснеского района Ленинградской области"</t>
  </si>
  <si>
    <t>Основное мероприятие "Благоустройство и организация  отдыха и досуга на территории Шапкинского сельского поселения"</t>
  </si>
  <si>
    <t>Муниципальная программа "Энергосбережение и повышение энеретической эффективности на территории Шапкинского сельского поселения Тосненского района Лениградской области"</t>
  </si>
  <si>
    <t>Приложение №6</t>
  </si>
  <si>
    <t>Муниципальная программа "Развитие части территории Шапкинского сельского поселения Тосненского района  Ленинградской области "</t>
  </si>
  <si>
    <t>Муниципальная программа "Развитие физической культуры, спорта и создание зон отдыха на территории Шапкинского сельского поселения Тосненского района Ленинградской области"</t>
  </si>
  <si>
    <t>1101</t>
  </si>
  <si>
    <t>Уплата налогов, сборов и иных платежей</t>
  </si>
  <si>
    <t>Обеспечение  проведения выборов и референдумов</t>
  </si>
  <si>
    <t>0107</t>
  </si>
  <si>
    <t>Обеспечение проведения выборов и референдумов в Шапкинском сельском поселенииТосненского района Ленинградской области</t>
  </si>
  <si>
    <t>99 9 01 12040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</si>
  <si>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» </t>
  </si>
  <si>
    <t>Основное мероприятие  :"Повышение уровня благоустройства и безопасности проживания на части территории, являющейся административным центром поселения"</t>
  </si>
  <si>
    <t>26 0 00 00000</t>
  </si>
  <si>
    <t>26 0 01 00000</t>
  </si>
  <si>
    <t>26 0 01 S4660</t>
  </si>
  <si>
    <t>Мероприятия по содержанию объектов благоустройства на территории сельского поселения</t>
  </si>
  <si>
    <t>99 9 01 13280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</si>
  <si>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</si>
  <si>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25 0 00 00000</t>
  </si>
  <si>
    <t>Основное мероприятиеа "Борьба с борщевиком Сосновского на территории Шапкинского сельского поселения Тосненского района Ленинградской области"</t>
  </si>
  <si>
    <t>25 0 01 00000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</si>
  <si>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</si>
  <si>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>25 0 01 14310</t>
  </si>
  <si>
    <t>10</t>
  </si>
  <si>
    <t>03</t>
  </si>
  <si>
    <t>06 0 00 00000</t>
  </si>
  <si>
    <t>Подпрограмма "Жилье для молодежи"</t>
  </si>
  <si>
    <t>06 1 00 00000</t>
  </si>
  <si>
    <t>Основное мероприятие "Улучшение жилищных условий молодых граждан (молодых семей)"</t>
  </si>
  <si>
    <t>06 1 01 00000</t>
  </si>
  <si>
    <t>300</t>
  </si>
  <si>
    <t>320</t>
  </si>
  <si>
    <t>Муниципальная программа "Обеспечение доступным жильем граждан  Шапкинского сельского поселения Тосненского района Ленинградской области "</t>
  </si>
  <si>
    <t>06 1 01 10750</t>
  </si>
  <si>
    <t>Мероприятия по предоставлению социальных выплат молодым гражданам и молодым семьям,  состоящих на учете нуждающихся в жилых помещениях</t>
  </si>
  <si>
    <t>СОЦИАЛЬНОЕ ОБЕСПЕЧЕНИЕ НАСЕЛЕНИЯ</t>
  </si>
  <si>
    <t xml:space="preserve">Социальные выплаты гражданам, кроме публичных нормативных социальных выплат
</t>
  </si>
  <si>
    <t>2021 год</t>
  </si>
  <si>
    <t>на 2019 год и на плановый период 2020 и 2021 годов</t>
  </si>
  <si>
    <t>Молодежная политика</t>
  </si>
  <si>
    <t>к решению совета депутатов Шапкинского сельского поселения Ленинградской области</t>
  </si>
  <si>
    <t>Содействие участию населения в осуществлении местного самоуправления в иных формах административных центров поселения</t>
  </si>
  <si>
    <t>2600174660</t>
  </si>
  <si>
    <t>Прочие мероприятия по обслуживанию и содержанию автомобильных дорог общего пользования местного значения</t>
  </si>
  <si>
    <t>10 1 01 10120</t>
  </si>
  <si>
    <t>от   26.12.2018   № 137</t>
  </si>
  <si>
    <t xml:space="preserve">Мероприятия по борьбе с борщевиком Сосновского </t>
  </si>
  <si>
    <t>99 9 01 14310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</si>
</sst>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?"/>
    <numFmt numFmtId="166" formatCode="#,##0.0"/>
    <numFmt numFmtId="167" formatCode="#,##0.00000"/>
    <numFmt numFmtId="168" formatCode="0.000"/>
    <numFmt numFmtId="169" formatCode="000000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indexed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5">
    <xf numFmtId="0" fontId="0" fillId="0" borderId="0"/>
    <xf numFmtId="0" fontId="5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11" fillId="2" borderId="0"/>
    <xf numFmtId="0" fontId="7" fillId="2" borderId="0"/>
    <xf numFmtId="9" fontId="12" fillId="2" borderId="0" applyFont="0" applyFill="0" applyBorder="0" applyAlignment="0" applyProtection="0"/>
    <xf numFmtId="9" fontId="5" fillId="2" borderId="0" applyFont="0" applyFill="0" applyBorder="0" applyAlignment="0" applyProtection="0"/>
    <xf numFmtId="164" fontId="5" fillId="2" borderId="0" applyFont="0" applyFill="0" applyBorder="0" applyAlignment="0" applyProtection="0"/>
    <xf numFmtId="164" fontId="12" fillId="2" borderId="0" applyFont="0" applyFill="0" applyBorder="0" applyAlignment="0" applyProtection="0"/>
    <xf numFmtId="164" fontId="12" fillId="2" borderId="0" applyFont="0" applyFill="0" applyBorder="0" applyAlignment="0" applyProtection="0"/>
    <xf numFmtId="164" fontId="12" fillId="2" borderId="0" applyFont="0" applyFill="0" applyBorder="0" applyAlignment="0" applyProtection="0"/>
    <xf numFmtId="164" fontId="12" fillId="2" borderId="0" applyFont="0" applyFill="0" applyBorder="0" applyAlignment="0" applyProtection="0"/>
    <xf numFmtId="0" fontId="1" fillId="2" borderId="0"/>
    <xf numFmtId="0" fontId="5" fillId="2" borderId="0"/>
    <xf numFmtId="0" fontId="1" fillId="2" borderId="0"/>
    <xf numFmtId="0" fontId="10" fillId="2" borderId="0"/>
    <xf numFmtId="0" fontId="10" fillId="2" borderId="0"/>
  </cellStyleXfs>
  <cellXfs count="104">
    <xf numFmtId="0" fontId="0" fillId="0" borderId="0" xfId="0"/>
    <xf numFmtId="0" fontId="4" fillId="3" borderId="0" xfId="0" applyFont="1" applyFill="1"/>
    <xf numFmtId="0" fontId="4" fillId="3" borderId="0" xfId="0" applyFont="1" applyFill="1" applyAlignment="1">
      <alignment horizontal="right"/>
    </xf>
    <xf numFmtId="2" fontId="4" fillId="3" borderId="0" xfId="0" applyNumberFormat="1" applyFont="1" applyFill="1" applyAlignment="1"/>
    <xf numFmtId="0" fontId="7" fillId="3" borderId="0" xfId="0" applyFont="1" applyFill="1" applyAlignment="1">
      <alignment wrapText="1"/>
    </xf>
    <xf numFmtId="0" fontId="3" fillId="3" borderId="0" xfId="0" applyFont="1" applyFill="1" applyAlignment="1">
      <alignment horizontal="right"/>
    </xf>
    <xf numFmtId="0" fontId="3" fillId="3" borderId="0" xfId="0" applyFont="1" applyFill="1" applyBorder="1"/>
    <xf numFmtId="0" fontId="3" fillId="3" borderId="0" xfId="0" applyFont="1" applyFill="1"/>
    <xf numFmtId="0" fontId="2" fillId="3" borderId="0" xfId="0" applyFont="1" applyFill="1" applyBorder="1"/>
    <xf numFmtId="0" fontId="2" fillId="3" borderId="0" xfId="0" applyFont="1" applyFill="1"/>
    <xf numFmtId="0" fontId="8" fillId="3" borderId="0" xfId="0" applyFont="1" applyFill="1" applyBorder="1"/>
    <xf numFmtId="0" fontId="8" fillId="3" borderId="0" xfId="0" applyFont="1" applyFill="1"/>
    <xf numFmtId="0" fontId="9" fillId="3" borderId="0" xfId="0" applyFont="1" applyFill="1" applyBorder="1"/>
    <xf numFmtId="0" fontId="9" fillId="3" borderId="0" xfId="0" applyFont="1" applyFill="1"/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7" fontId="2" fillId="3" borderId="1" xfId="0" applyNumberFormat="1" applyFont="1" applyFill="1" applyBorder="1" applyAlignment="1">
      <alignment horizontal="center" vertical="center"/>
    </xf>
    <xf numFmtId="167" fontId="2" fillId="3" borderId="1" xfId="0" applyNumberFormat="1" applyFont="1" applyFill="1" applyBorder="1" applyAlignment="1">
      <alignment horizontal="center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167" fontId="3" fillId="3" borderId="1" xfId="0" applyNumberFormat="1" applyFont="1" applyFill="1" applyBorder="1"/>
    <xf numFmtId="167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49" fontId="8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5" xfId="1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vertical="center" wrapText="1"/>
    </xf>
    <xf numFmtId="49" fontId="3" fillId="3" borderId="1" xfId="3" applyNumberFormat="1" applyFont="1" applyFill="1" applyBorder="1" applyAlignment="1">
      <alignment horizontal="center" vertical="center" wrapText="1"/>
    </xf>
    <xf numFmtId="0" fontId="3" fillId="3" borderId="4" xfId="4" applyFont="1" applyFill="1" applyBorder="1" applyAlignment="1">
      <alignment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3" fillId="3" borderId="1" xfId="1" applyNumberFormat="1" applyFont="1" applyFill="1" applyBorder="1" applyAlignment="1" applyProtection="1">
      <alignment horizontal="left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 indent="3"/>
    </xf>
    <xf numFmtId="166" fontId="2" fillId="3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1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right"/>
    </xf>
    <xf numFmtId="0" fontId="2" fillId="3" borderId="1" xfId="1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169" fontId="2" fillId="3" borderId="1" xfId="7" applyNumberFormat="1" applyFont="1" applyFill="1" applyBorder="1" applyAlignment="1">
      <alignment horizontal="left" vertical="center" wrapText="1"/>
    </xf>
    <xf numFmtId="168" fontId="2" fillId="3" borderId="1" xfId="7" applyNumberFormat="1" applyFont="1" applyFill="1" applyBorder="1" applyAlignment="1">
      <alignment horizontal="left" vertical="center" wrapText="1"/>
    </xf>
    <xf numFmtId="49" fontId="2" fillId="3" borderId="1" xfId="7" applyNumberFormat="1" applyFont="1" applyFill="1" applyBorder="1" applyAlignment="1">
      <alignment horizontal="center" vertical="center" wrapText="1"/>
    </xf>
    <xf numFmtId="169" fontId="2" fillId="3" borderId="1" xfId="6" applyNumberFormat="1" applyFont="1" applyFill="1" applyBorder="1" applyAlignment="1">
      <alignment vertical="center" wrapText="1"/>
    </xf>
    <xf numFmtId="169" fontId="3" fillId="3" borderId="1" xfId="6" applyNumberFormat="1" applyFont="1" applyFill="1" applyBorder="1" applyAlignment="1">
      <alignment vertical="center" wrapText="1"/>
    </xf>
    <xf numFmtId="49" fontId="3" fillId="3" borderId="1" xfId="6" applyNumberFormat="1" applyFont="1" applyFill="1" applyBorder="1" applyAlignment="1">
      <alignment horizontal="center" vertical="center" wrapText="1"/>
    </xf>
    <xf numFmtId="49" fontId="3" fillId="3" borderId="1" xfId="7" applyNumberFormat="1" applyFont="1" applyFill="1" applyBorder="1" applyAlignment="1">
      <alignment horizontal="center" vertical="center" wrapText="1"/>
    </xf>
    <xf numFmtId="169" fontId="3" fillId="3" borderId="1" xfId="7" applyNumberFormat="1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center" vertical="top"/>
    </xf>
    <xf numFmtId="0" fontId="2" fillId="3" borderId="8" xfId="2" applyFont="1" applyFill="1" applyBorder="1" applyAlignment="1">
      <alignment horizontal="justify" vertical="center" wrapText="1"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left" vertical="top"/>
    </xf>
    <xf numFmtId="0" fontId="14" fillId="3" borderId="0" xfId="0" applyFont="1" applyFill="1" applyAlignment="1">
      <alignment horizontal="center" vertical="top"/>
    </xf>
    <xf numFmtId="0" fontId="14" fillId="3" borderId="0" xfId="0" applyFont="1" applyFill="1"/>
    <xf numFmtId="0" fontId="2" fillId="3" borderId="1" xfId="0" applyFont="1" applyFill="1" applyBorder="1" applyAlignment="1">
      <alignment vertical="center" wrapText="1"/>
    </xf>
    <xf numFmtId="169" fontId="3" fillId="3" borderId="1" xfId="7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2" fillId="3" borderId="0" xfId="0" applyFont="1" applyFill="1" applyAlignment="1">
      <alignment horizontal="center" vertical="top"/>
    </xf>
    <xf numFmtId="0" fontId="3" fillId="2" borderId="4" xfId="1" applyFont="1" applyFill="1" applyBorder="1" applyAlignment="1">
      <alignment horizontal="left" vertical="center" wrapText="1"/>
    </xf>
    <xf numFmtId="0" fontId="3" fillId="2" borderId="4" xfId="24" applyFont="1" applyFill="1" applyBorder="1" applyAlignment="1">
      <alignment vertical="center" wrapText="1"/>
    </xf>
    <xf numFmtId="49" fontId="3" fillId="3" borderId="1" xfId="24" applyNumberFormat="1" applyFont="1" applyFill="1" applyBorder="1" applyAlignment="1">
      <alignment horizontal="center" vertical="center" wrapText="1"/>
    </xf>
    <xf numFmtId="49" fontId="3" fillId="3" borderId="1" xfId="24" applyNumberFormat="1" applyFont="1" applyFill="1" applyBorder="1" applyAlignment="1">
      <alignment horizontal="center" vertical="center"/>
    </xf>
    <xf numFmtId="49" fontId="3" fillId="3" borderId="5" xfId="24" applyNumberFormat="1" applyFont="1" applyFill="1" applyBorder="1" applyAlignment="1">
      <alignment horizontal="center" vertical="center" wrapText="1"/>
    </xf>
    <xf numFmtId="0" fontId="3" fillId="3" borderId="5" xfId="24" applyFont="1" applyFill="1" applyBorder="1" applyAlignment="1">
      <alignment horizontal="center" vertical="center" wrapText="1"/>
    </xf>
    <xf numFmtId="49" fontId="3" fillId="2" borderId="9" xfId="9" applyNumberFormat="1" applyFont="1" applyBorder="1" applyAlignment="1" applyProtection="1">
      <alignment horizontal="left" vertical="center" wrapText="1"/>
    </xf>
    <xf numFmtId="0" fontId="2" fillId="3" borderId="5" xfId="24" applyFont="1" applyFill="1" applyBorder="1" applyAlignment="1">
      <alignment horizontal="center" vertical="center" wrapText="1"/>
    </xf>
    <xf numFmtId="167" fontId="1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top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</cellXfs>
  <cellStyles count="25">
    <cellStyle name="Обычный" xfId="0" builtinId="0"/>
    <cellStyle name="Обычный 2" xfId="1"/>
    <cellStyle name="Обычный 2 2" xfId="10"/>
    <cellStyle name="Обычный 2 2 2" xfId="21"/>
    <cellStyle name="Обычный 3" xfId="2"/>
    <cellStyle name="Обычный 3 2" xfId="9"/>
    <cellStyle name="Обычный 3 3" xfId="20"/>
    <cellStyle name="Обычный 3 4" xfId="8"/>
    <cellStyle name="Обычный 4" xfId="3"/>
    <cellStyle name="Обычный 4 2" xfId="11"/>
    <cellStyle name="Обычный 5" xfId="4"/>
    <cellStyle name="Обычный 5 2" xfId="22"/>
    <cellStyle name="Обычный 5 3" xfId="12"/>
    <cellStyle name="Обычный 6" xfId="5"/>
    <cellStyle name="Обычный 7" xfId="6"/>
    <cellStyle name="Обычный 8" xfId="23"/>
    <cellStyle name="Обычный 9" xfId="24"/>
    <cellStyle name="Обычный_Приложения 1-9 к бюджету 2007 Поправка" xfId="7"/>
    <cellStyle name="Процентный 2" xfId="13"/>
    <cellStyle name="Процентный 2 2" xfId="14"/>
    <cellStyle name="Финансовый 2" xfId="15"/>
    <cellStyle name="Финансовый 2 10" xfId="16"/>
    <cellStyle name="Финансовый 2 11" xfId="17"/>
    <cellStyle name="Финансовый 2 8" xfId="18"/>
    <cellStyle name="Финансовый 2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8"/>
  <sheetViews>
    <sheetView showGridLines="0" tabSelected="1" view="pageLayout" topLeftCell="A10" zoomScaleNormal="85" zoomScaleSheetLayoutView="85" workbookViewId="0">
      <selection activeCell="K16" sqref="K16"/>
    </sheetView>
  </sheetViews>
  <sheetFormatPr defaultRowHeight="15" x14ac:dyDescent="0.25"/>
  <cols>
    <col min="1" max="1" width="5.7109375" style="76" customWidth="1"/>
    <col min="2" max="2" width="61.42578125" style="77" customWidth="1"/>
    <col min="3" max="5" width="7.42578125" style="78" customWidth="1"/>
    <col min="6" max="6" width="16.42578125" style="78" customWidth="1"/>
    <col min="7" max="7" width="7.42578125" style="78" customWidth="1"/>
    <col min="8" max="10" width="16.42578125" style="78" customWidth="1"/>
    <col min="11" max="16384" width="9.140625" style="79"/>
  </cols>
  <sheetData>
    <row r="1" spans="1:15" s="9" customFormat="1" ht="15.75" x14ac:dyDescent="0.25">
      <c r="A1" s="31"/>
      <c r="B1" s="49"/>
      <c r="C1" s="84"/>
      <c r="D1" s="84"/>
      <c r="E1" s="84"/>
      <c r="I1" s="83" t="s">
        <v>175</v>
      </c>
      <c r="J1" s="5"/>
      <c r="K1" s="1"/>
      <c r="L1" s="1"/>
    </row>
    <row r="2" spans="1:15" s="9" customFormat="1" ht="68.25" customHeight="1" x14ac:dyDescent="0.25">
      <c r="A2" s="31"/>
      <c r="B2" s="49"/>
      <c r="C2" s="84"/>
      <c r="D2" s="84"/>
      <c r="E2" s="84"/>
      <c r="I2" s="96" t="s">
        <v>214</v>
      </c>
      <c r="J2" s="96"/>
      <c r="K2" s="1"/>
      <c r="L2" s="1"/>
    </row>
    <row r="3" spans="1:15" s="9" customFormat="1" ht="15.75" x14ac:dyDescent="0.25">
      <c r="A3" s="31"/>
      <c r="B3" s="49"/>
      <c r="C3" s="84"/>
      <c r="D3" s="84"/>
      <c r="E3" s="84"/>
      <c r="I3" s="97" t="s">
        <v>219</v>
      </c>
      <c r="J3" s="97"/>
      <c r="K3" s="1"/>
      <c r="L3" s="1"/>
    </row>
    <row r="4" spans="1:15" s="9" customFormat="1" ht="15.75" x14ac:dyDescent="0.25">
      <c r="A4" s="31"/>
      <c r="B4" s="49"/>
      <c r="C4" s="84"/>
      <c r="D4" s="84"/>
      <c r="E4" s="84"/>
      <c r="I4" s="3"/>
      <c r="J4" s="2"/>
      <c r="K4" s="1"/>
      <c r="L4" s="1"/>
    </row>
    <row r="5" spans="1:15" s="9" customFormat="1" ht="15.75" x14ac:dyDescent="0.25">
      <c r="A5" s="31"/>
      <c r="B5" s="49"/>
      <c r="C5" s="84"/>
      <c r="D5" s="84"/>
      <c r="E5" s="84"/>
      <c r="F5" s="50"/>
      <c r="H5" s="74"/>
      <c r="I5" s="3"/>
      <c r="J5" s="95"/>
      <c r="K5" s="95"/>
      <c r="L5" s="4"/>
    </row>
    <row r="6" spans="1:15" s="9" customFormat="1" ht="15.75" x14ac:dyDescent="0.25">
      <c r="A6" s="31"/>
      <c r="B6" s="99" t="s">
        <v>28</v>
      </c>
      <c r="C6" s="99"/>
      <c r="D6" s="99"/>
      <c r="E6" s="99"/>
      <c r="F6" s="99"/>
      <c r="G6" s="99"/>
      <c r="H6" s="99"/>
      <c r="I6" s="99"/>
      <c r="J6" s="99"/>
    </row>
    <row r="7" spans="1:15" s="9" customFormat="1" ht="15.75" x14ac:dyDescent="0.25">
      <c r="A7" s="31"/>
      <c r="B7" s="99" t="s">
        <v>164</v>
      </c>
      <c r="C7" s="99"/>
      <c r="D7" s="99"/>
      <c r="E7" s="99"/>
      <c r="F7" s="99"/>
      <c r="G7" s="99"/>
      <c r="H7" s="99"/>
      <c r="I7" s="99"/>
      <c r="J7" s="99"/>
    </row>
    <row r="8" spans="1:15" s="9" customFormat="1" ht="15.75" x14ac:dyDescent="0.25">
      <c r="A8" s="31"/>
      <c r="B8" s="99" t="s">
        <v>212</v>
      </c>
      <c r="C8" s="99"/>
      <c r="D8" s="99"/>
      <c r="E8" s="99"/>
      <c r="F8" s="99"/>
      <c r="G8" s="99"/>
      <c r="H8" s="99"/>
      <c r="I8" s="99"/>
      <c r="J8" s="99"/>
    </row>
    <row r="9" spans="1:15" s="9" customFormat="1" ht="15.75" x14ac:dyDescent="0.25">
      <c r="A9" s="31"/>
      <c r="B9" s="49"/>
      <c r="C9" s="84"/>
      <c r="D9" s="84"/>
      <c r="E9" s="84"/>
      <c r="F9" s="84"/>
      <c r="G9" s="84"/>
      <c r="H9" s="84"/>
    </row>
    <row r="10" spans="1:15" s="9" customFormat="1" ht="35.25" customHeight="1" x14ac:dyDescent="0.25">
      <c r="A10" s="94" t="s">
        <v>165</v>
      </c>
      <c r="B10" s="100" t="s">
        <v>0</v>
      </c>
      <c r="C10" s="102" t="s">
        <v>29</v>
      </c>
      <c r="D10" s="102" t="s">
        <v>1</v>
      </c>
      <c r="E10" s="102" t="s">
        <v>2</v>
      </c>
      <c r="F10" s="102" t="s">
        <v>3</v>
      </c>
      <c r="G10" s="102" t="s">
        <v>4</v>
      </c>
      <c r="H10" s="98" t="s">
        <v>30</v>
      </c>
      <c r="I10" s="98"/>
      <c r="J10" s="98"/>
    </row>
    <row r="11" spans="1:15" s="9" customFormat="1" ht="15.75" x14ac:dyDescent="0.25">
      <c r="A11" s="94"/>
      <c r="B11" s="101"/>
      <c r="C11" s="103"/>
      <c r="D11" s="103"/>
      <c r="E11" s="103"/>
      <c r="F11" s="103"/>
      <c r="G11" s="103"/>
      <c r="H11" s="51" t="s">
        <v>31</v>
      </c>
      <c r="I11" s="51" t="s">
        <v>32</v>
      </c>
      <c r="J11" s="51" t="s">
        <v>211</v>
      </c>
    </row>
    <row r="12" spans="1:15" s="7" customFormat="1" ht="15.75" x14ac:dyDescent="0.25">
      <c r="A12" s="14"/>
      <c r="B12" s="52">
        <v>1</v>
      </c>
      <c r="C12" s="53">
        <v>2</v>
      </c>
      <c r="D12" s="53">
        <v>3</v>
      </c>
      <c r="E12" s="53">
        <v>4</v>
      </c>
      <c r="F12" s="53">
        <v>5</v>
      </c>
      <c r="G12" s="53">
        <v>6</v>
      </c>
      <c r="H12" s="53">
        <v>7</v>
      </c>
      <c r="I12" s="53">
        <v>8</v>
      </c>
      <c r="J12" s="53">
        <v>9</v>
      </c>
    </row>
    <row r="13" spans="1:15" s="7" customFormat="1" ht="15.75" x14ac:dyDescent="0.25">
      <c r="A13" s="14"/>
      <c r="B13" s="54" t="s">
        <v>33</v>
      </c>
      <c r="C13" s="21"/>
      <c r="D13" s="22"/>
      <c r="E13" s="23"/>
      <c r="F13" s="23"/>
      <c r="G13" s="23"/>
      <c r="H13" s="16">
        <f>H14</f>
        <v>14332.487000000001</v>
      </c>
      <c r="I13" s="16">
        <f>I14</f>
        <v>12722.84692</v>
      </c>
      <c r="J13" s="16">
        <f>J14</f>
        <v>12637.27</v>
      </c>
      <c r="K13" s="6"/>
      <c r="L13" s="6"/>
      <c r="M13" s="6"/>
      <c r="N13" s="6"/>
      <c r="O13" s="6"/>
    </row>
    <row r="14" spans="1:15" s="7" customFormat="1" ht="44.25" customHeight="1" x14ac:dyDescent="0.25">
      <c r="A14" s="14"/>
      <c r="B14" s="55" t="s">
        <v>34</v>
      </c>
      <c r="C14" s="24" t="s">
        <v>35</v>
      </c>
      <c r="D14" s="24" t="s">
        <v>35</v>
      </c>
      <c r="E14" s="25"/>
      <c r="F14" s="25"/>
      <c r="G14" s="25"/>
      <c r="H14" s="17">
        <f>H15+H65+H75+H101+H136+H190+H197+H212</f>
        <v>14332.487000000001</v>
      </c>
      <c r="I14" s="17">
        <f>I15+I65+I75+I101+I136+I190+I197+I213</f>
        <v>12722.84692</v>
      </c>
      <c r="J14" s="17">
        <f>J15+J65+J75+J101+J136+J190+J197+J213</f>
        <v>12637.27</v>
      </c>
      <c r="K14" s="6"/>
      <c r="L14" s="6"/>
      <c r="M14" s="6"/>
      <c r="N14" s="6"/>
      <c r="O14" s="6"/>
    </row>
    <row r="15" spans="1:15" s="9" customFormat="1" ht="21" customHeight="1" x14ac:dyDescent="0.25">
      <c r="A15" s="14">
        <v>1</v>
      </c>
      <c r="B15" s="56" t="s">
        <v>5</v>
      </c>
      <c r="C15" s="24" t="s">
        <v>35</v>
      </c>
      <c r="D15" s="26" t="s">
        <v>36</v>
      </c>
      <c r="E15" s="26"/>
      <c r="F15" s="26"/>
      <c r="G15" s="26"/>
      <c r="H15" s="16">
        <f>H16+H36+H49+H56+H43</f>
        <v>6934.8070000000016</v>
      </c>
      <c r="I15" s="16">
        <f>I16+I36+I49+I56</f>
        <v>6567.0559200000007</v>
      </c>
      <c r="J15" s="16">
        <f>J16+J36+J49+J56</f>
        <v>6492.134</v>
      </c>
      <c r="K15" s="8"/>
      <c r="L15" s="8"/>
      <c r="M15" s="8"/>
      <c r="N15" s="8"/>
      <c r="O15" s="8"/>
    </row>
    <row r="16" spans="1:15" s="9" customFormat="1" ht="69.75" customHeight="1" x14ac:dyDescent="0.25">
      <c r="A16" s="14"/>
      <c r="B16" s="56" t="s">
        <v>23</v>
      </c>
      <c r="C16" s="24" t="s">
        <v>35</v>
      </c>
      <c r="D16" s="24" t="s">
        <v>36</v>
      </c>
      <c r="E16" s="24" t="s">
        <v>37</v>
      </c>
      <c r="F16" s="24"/>
      <c r="G16" s="26"/>
      <c r="H16" s="16">
        <f>H18+H31</f>
        <v>6663.7430000000013</v>
      </c>
      <c r="I16" s="16">
        <f>I18+I31</f>
        <v>6486.0559200000007</v>
      </c>
      <c r="J16" s="16">
        <f>J18+J31</f>
        <v>6412.134</v>
      </c>
      <c r="K16" s="8"/>
      <c r="L16" s="8"/>
      <c r="M16" s="8"/>
      <c r="N16" s="8"/>
      <c r="O16" s="8"/>
    </row>
    <row r="17" spans="1:15" s="7" customFormat="1" ht="73.5" customHeight="1" x14ac:dyDescent="0.25">
      <c r="A17" s="14"/>
      <c r="B17" s="56" t="s">
        <v>38</v>
      </c>
      <c r="C17" s="24" t="s">
        <v>35</v>
      </c>
      <c r="D17" s="24" t="s">
        <v>36</v>
      </c>
      <c r="E17" s="24" t="s">
        <v>37</v>
      </c>
      <c r="F17" s="26" t="s">
        <v>39</v>
      </c>
      <c r="G17" s="14"/>
      <c r="H17" s="16">
        <f>H18+H31</f>
        <v>6663.7430000000013</v>
      </c>
      <c r="I17" s="16">
        <f>I18+I31</f>
        <v>6486.0559200000007</v>
      </c>
      <c r="J17" s="16">
        <f>J18+J31</f>
        <v>6412.134</v>
      </c>
      <c r="K17" s="6"/>
      <c r="L17" s="6"/>
      <c r="M17" s="6"/>
      <c r="N17" s="6"/>
      <c r="O17" s="6"/>
    </row>
    <row r="18" spans="1:15" s="7" customFormat="1" ht="77.25" customHeight="1" x14ac:dyDescent="0.25">
      <c r="A18" s="14"/>
      <c r="B18" s="56" t="s">
        <v>40</v>
      </c>
      <c r="C18" s="24" t="s">
        <v>35</v>
      </c>
      <c r="D18" s="24" t="s">
        <v>36</v>
      </c>
      <c r="E18" s="24" t="s">
        <v>37</v>
      </c>
      <c r="F18" s="26" t="s">
        <v>41</v>
      </c>
      <c r="G18" s="14"/>
      <c r="H18" s="16">
        <f>H19</f>
        <v>5709.5410000000011</v>
      </c>
      <c r="I18" s="16">
        <f>I19</f>
        <v>5531.8539200000005</v>
      </c>
      <c r="J18" s="16">
        <f>J19</f>
        <v>5457.9319999999998</v>
      </c>
      <c r="K18" s="6"/>
      <c r="L18" s="6"/>
      <c r="M18" s="6"/>
      <c r="N18" s="6"/>
      <c r="O18" s="6"/>
    </row>
    <row r="19" spans="1:15" s="7" customFormat="1" ht="21.75" customHeight="1" x14ac:dyDescent="0.25">
      <c r="A19" s="14"/>
      <c r="B19" s="47" t="s">
        <v>7</v>
      </c>
      <c r="C19" s="24" t="s">
        <v>35</v>
      </c>
      <c r="D19" s="24" t="s">
        <v>36</v>
      </c>
      <c r="E19" s="26" t="s">
        <v>37</v>
      </c>
      <c r="F19" s="26" t="s">
        <v>42</v>
      </c>
      <c r="G19" s="14"/>
      <c r="H19" s="16">
        <f>H20+H25+H28</f>
        <v>5709.5410000000011</v>
      </c>
      <c r="I19" s="16">
        <f>I20+I25+I28</f>
        <v>5531.8539200000005</v>
      </c>
      <c r="J19" s="16">
        <f>J20+J25+J28</f>
        <v>5457.9319999999998</v>
      </c>
      <c r="K19" s="6"/>
      <c r="L19" s="6"/>
      <c r="M19" s="6"/>
      <c r="N19" s="6"/>
      <c r="O19" s="6"/>
    </row>
    <row r="20" spans="1:15" s="9" customFormat="1" ht="27.75" customHeight="1" x14ac:dyDescent="0.25">
      <c r="A20" s="14"/>
      <c r="B20" s="57" t="s">
        <v>43</v>
      </c>
      <c r="C20" s="25" t="s">
        <v>35</v>
      </c>
      <c r="D20" s="25" t="s">
        <v>36</v>
      </c>
      <c r="E20" s="25" t="s">
        <v>37</v>
      </c>
      <c r="F20" s="25" t="s">
        <v>44</v>
      </c>
      <c r="G20" s="27"/>
      <c r="H20" s="18">
        <f>H21+H23</f>
        <v>5485.1410000000005</v>
      </c>
      <c r="I20" s="18">
        <f>I21+I23</f>
        <v>5531.8539200000005</v>
      </c>
      <c r="J20" s="18">
        <f>J21+J23</f>
        <v>5457.9319999999998</v>
      </c>
      <c r="K20" s="8"/>
      <c r="L20" s="8"/>
      <c r="M20" s="8"/>
      <c r="N20" s="8"/>
      <c r="O20" s="8"/>
    </row>
    <row r="21" spans="1:15" s="9" customFormat="1" ht="72" customHeight="1" x14ac:dyDescent="0.25">
      <c r="A21" s="14"/>
      <c r="B21" s="43" t="s">
        <v>14</v>
      </c>
      <c r="C21" s="25" t="s">
        <v>35</v>
      </c>
      <c r="D21" s="25" t="s">
        <v>36</v>
      </c>
      <c r="E21" s="25" t="s">
        <v>37</v>
      </c>
      <c r="F21" s="25" t="s">
        <v>44</v>
      </c>
      <c r="G21" s="27">
        <v>100</v>
      </c>
      <c r="H21" s="18">
        <f>H22</f>
        <v>4624.3990000000003</v>
      </c>
      <c r="I21" s="18">
        <f>I22</f>
        <v>4675.1119200000003</v>
      </c>
      <c r="J21" s="18">
        <f>J22</f>
        <v>4601.1899999999996</v>
      </c>
      <c r="K21" s="8"/>
      <c r="L21" s="8"/>
      <c r="M21" s="8"/>
      <c r="N21" s="8"/>
      <c r="O21" s="8"/>
    </row>
    <row r="22" spans="1:15" s="7" customFormat="1" ht="41.25" customHeight="1" x14ac:dyDescent="0.25">
      <c r="A22" s="14"/>
      <c r="B22" s="57" t="s">
        <v>45</v>
      </c>
      <c r="C22" s="25" t="s">
        <v>35</v>
      </c>
      <c r="D22" s="25" t="s">
        <v>36</v>
      </c>
      <c r="E22" s="25" t="s">
        <v>37</v>
      </c>
      <c r="F22" s="25" t="s">
        <v>44</v>
      </c>
      <c r="G22" s="27">
        <v>120</v>
      </c>
      <c r="H22" s="18">
        <v>4624.3990000000003</v>
      </c>
      <c r="I22" s="18">
        <f>4987.6-312.48808</f>
        <v>4675.1119200000003</v>
      </c>
      <c r="J22" s="18">
        <f>5255.855-654.665</f>
        <v>4601.1899999999996</v>
      </c>
      <c r="K22" s="6"/>
      <c r="L22" s="6"/>
      <c r="M22" s="6"/>
      <c r="N22" s="6"/>
      <c r="O22" s="6"/>
    </row>
    <row r="23" spans="1:15" s="7" customFormat="1" ht="36.75" customHeight="1" x14ac:dyDescent="0.25">
      <c r="A23" s="14"/>
      <c r="B23" s="43" t="s">
        <v>46</v>
      </c>
      <c r="C23" s="25" t="s">
        <v>35</v>
      </c>
      <c r="D23" s="25" t="s">
        <v>36</v>
      </c>
      <c r="E23" s="25" t="s">
        <v>37</v>
      </c>
      <c r="F23" s="25" t="s">
        <v>44</v>
      </c>
      <c r="G23" s="27">
        <v>200</v>
      </c>
      <c r="H23" s="18">
        <f>H24</f>
        <v>860.74199999999996</v>
      </c>
      <c r="I23" s="18">
        <f>I24</f>
        <v>856.74199999999996</v>
      </c>
      <c r="J23" s="18">
        <f>J24</f>
        <v>856.74199999999996</v>
      </c>
      <c r="K23" s="6"/>
      <c r="L23" s="6"/>
      <c r="M23" s="6"/>
      <c r="N23" s="6"/>
      <c r="O23" s="6"/>
    </row>
    <row r="24" spans="1:15" s="7" customFormat="1" ht="41.25" customHeight="1" x14ac:dyDescent="0.25">
      <c r="A24" s="14"/>
      <c r="B24" s="57" t="s">
        <v>47</v>
      </c>
      <c r="C24" s="25" t="s">
        <v>35</v>
      </c>
      <c r="D24" s="25" t="s">
        <v>36</v>
      </c>
      <c r="E24" s="25" t="s">
        <v>37</v>
      </c>
      <c r="F24" s="25" t="s">
        <v>44</v>
      </c>
      <c r="G24" s="27">
        <v>240</v>
      </c>
      <c r="H24" s="18">
        <v>860.74199999999996</v>
      </c>
      <c r="I24" s="18">
        <v>856.74199999999996</v>
      </c>
      <c r="J24" s="18">
        <v>856.74199999999996</v>
      </c>
      <c r="K24" s="6"/>
      <c r="L24" s="6"/>
      <c r="M24" s="6"/>
      <c r="N24" s="6"/>
      <c r="O24" s="6"/>
    </row>
    <row r="25" spans="1:15" s="7" customFormat="1" ht="72.75" customHeight="1" x14ac:dyDescent="0.25">
      <c r="A25" s="14"/>
      <c r="B25" s="56" t="s">
        <v>48</v>
      </c>
      <c r="C25" s="24" t="s">
        <v>35</v>
      </c>
      <c r="D25" s="24" t="s">
        <v>36</v>
      </c>
      <c r="E25" s="26" t="s">
        <v>37</v>
      </c>
      <c r="F25" s="26" t="s">
        <v>49</v>
      </c>
      <c r="G25" s="14"/>
      <c r="H25" s="17">
        <f>H27</f>
        <v>24.8</v>
      </c>
      <c r="I25" s="17">
        <f>I27</f>
        <v>0</v>
      </c>
      <c r="J25" s="17">
        <f>J27</f>
        <v>0</v>
      </c>
      <c r="K25" s="6"/>
      <c r="L25" s="6"/>
      <c r="M25" s="6"/>
      <c r="N25" s="6"/>
      <c r="O25" s="6"/>
    </row>
    <row r="26" spans="1:15" s="7" customFormat="1" ht="23.25" customHeight="1" x14ac:dyDescent="0.25">
      <c r="A26" s="14"/>
      <c r="B26" s="43" t="s">
        <v>11</v>
      </c>
      <c r="C26" s="25" t="s">
        <v>35</v>
      </c>
      <c r="D26" s="25" t="s">
        <v>36</v>
      </c>
      <c r="E26" s="28" t="s">
        <v>37</v>
      </c>
      <c r="F26" s="28" t="s">
        <v>49</v>
      </c>
      <c r="G26" s="29">
        <v>500</v>
      </c>
      <c r="H26" s="17">
        <f>H27</f>
        <v>24.8</v>
      </c>
      <c r="I26" s="17"/>
      <c r="J26" s="17"/>
      <c r="K26" s="6"/>
      <c r="L26" s="6"/>
      <c r="M26" s="6"/>
      <c r="N26" s="6"/>
      <c r="O26" s="6"/>
    </row>
    <row r="27" spans="1:15" s="7" customFormat="1" ht="27" customHeight="1" x14ac:dyDescent="0.25">
      <c r="A27" s="14"/>
      <c r="B27" s="57" t="s">
        <v>50</v>
      </c>
      <c r="C27" s="25" t="s">
        <v>35</v>
      </c>
      <c r="D27" s="25" t="s">
        <v>36</v>
      </c>
      <c r="E27" s="28" t="s">
        <v>37</v>
      </c>
      <c r="F27" s="28" t="s">
        <v>49</v>
      </c>
      <c r="G27" s="29">
        <v>540</v>
      </c>
      <c r="H27" s="18">
        <v>24.8</v>
      </c>
      <c r="I27" s="18">
        <v>0</v>
      </c>
      <c r="J27" s="18">
        <v>0</v>
      </c>
      <c r="K27" s="6"/>
      <c r="L27" s="6"/>
      <c r="M27" s="6"/>
      <c r="N27" s="6"/>
      <c r="O27" s="6"/>
    </row>
    <row r="28" spans="1:15" s="7" customFormat="1" ht="76.5" customHeight="1" x14ac:dyDescent="0.25">
      <c r="A28" s="14"/>
      <c r="B28" s="56" t="s">
        <v>51</v>
      </c>
      <c r="C28" s="24" t="s">
        <v>35</v>
      </c>
      <c r="D28" s="24" t="s">
        <v>36</v>
      </c>
      <c r="E28" s="24" t="s">
        <v>37</v>
      </c>
      <c r="F28" s="24" t="s">
        <v>52</v>
      </c>
      <c r="G28" s="24"/>
      <c r="H28" s="17">
        <f>H30</f>
        <v>199.6</v>
      </c>
      <c r="I28" s="17">
        <f>I30</f>
        <v>0</v>
      </c>
      <c r="J28" s="17">
        <f>J30</f>
        <v>0</v>
      </c>
      <c r="K28" s="6"/>
      <c r="L28" s="6"/>
      <c r="M28" s="6"/>
      <c r="N28" s="6"/>
      <c r="O28" s="6"/>
    </row>
    <row r="29" spans="1:15" s="7" customFormat="1" ht="23.25" customHeight="1" x14ac:dyDescent="0.25">
      <c r="A29" s="14"/>
      <c r="B29" s="43" t="s">
        <v>11</v>
      </c>
      <c r="C29" s="25" t="s">
        <v>35</v>
      </c>
      <c r="D29" s="25" t="s">
        <v>36</v>
      </c>
      <c r="E29" s="25" t="s">
        <v>37</v>
      </c>
      <c r="F29" s="25" t="s">
        <v>52</v>
      </c>
      <c r="G29" s="25" t="s">
        <v>12</v>
      </c>
      <c r="H29" s="17">
        <f>H30</f>
        <v>199.6</v>
      </c>
      <c r="I29" s="17">
        <f>I30</f>
        <v>0</v>
      </c>
      <c r="J29" s="17">
        <f>J30</f>
        <v>0</v>
      </c>
      <c r="K29" s="6"/>
      <c r="L29" s="6"/>
      <c r="M29" s="6"/>
      <c r="N29" s="6"/>
      <c r="O29" s="6"/>
    </row>
    <row r="30" spans="1:15" s="11" customFormat="1" ht="24" customHeight="1" x14ac:dyDescent="0.25">
      <c r="A30" s="15"/>
      <c r="B30" s="57" t="s">
        <v>53</v>
      </c>
      <c r="C30" s="25" t="s">
        <v>35</v>
      </c>
      <c r="D30" s="25" t="s">
        <v>36</v>
      </c>
      <c r="E30" s="25" t="s">
        <v>37</v>
      </c>
      <c r="F30" s="25" t="s">
        <v>52</v>
      </c>
      <c r="G30" s="25" t="s">
        <v>54</v>
      </c>
      <c r="H30" s="18">
        <v>199.6</v>
      </c>
      <c r="I30" s="18">
        <v>0</v>
      </c>
      <c r="J30" s="18">
        <v>0</v>
      </c>
      <c r="K30" s="10"/>
      <c r="L30" s="10"/>
      <c r="M30" s="10"/>
      <c r="N30" s="10"/>
      <c r="O30" s="10"/>
    </row>
    <row r="31" spans="1:15" s="9" customFormat="1" ht="93" customHeight="1" x14ac:dyDescent="0.25">
      <c r="A31" s="14"/>
      <c r="B31" s="56" t="s">
        <v>55</v>
      </c>
      <c r="C31" s="24" t="s">
        <v>35</v>
      </c>
      <c r="D31" s="24" t="s">
        <v>36</v>
      </c>
      <c r="E31" s="24" t="s">
        <v>37</v>
      </c>
      <c r="F31" s="24" t="s">
        <v>56</v>
      </c>
      <c r="G31" s="82"/>
      <c r="H31" s="17">
        <f t="shared" ref="H31:J32" si="0">H32</f>
        <v>954.202</v>
      </c>
      <c r="I31" s="17">
        <f t="shared" si="0"/>
        <v>954.202</v>
      </c>
      <c r="J31" s="17">
        <f t="shared" si="0"/>
        <v>954.202</v>
      </c>
      <c r="K31" s="8"/>
      <c r="L31" s="8"/>
      <c r="M31" s="8"/>
      <c r="N31" s="8"/>
      <c r="O31" s="8"/>
    </row>
    <row r="32" spans="1:15" s="11" customFormat="1" ht="24" customHeight="1" x14ac:dyDescent="0.25">
      <c r="A32" s="15"/>
      <c r="B32" s="56" t="s">
        <v>7</v>
      </c>
      <c r="C32" s="24" t="s">
        <v>35</v>
      </c>
      <c r="D32" s="24" t="s">
        <v>36</v>
      </c>
      <c r="E32" s="24" t="s">
        <v>37</v>
      </c>
      <c r="F32" s="24" t="s">
        <v>57</v>
      </c>
      <c r="G32" s="82"/>
      <c r="H32" s="17">
        <f t="shared" si="0"/>
        <v>954.202</v>
      </c>
      <c r="I32" s="17">
        <f t="shared" si="0"/>
        <v>954.202</v>
      </c>
      <c r="J32" s="17">
        <f t="shared" si="0"/>
        <v>954.202</v>
      </c>
      <c r="K32" s="10"/>
      <c r="L32" s="10"/>
      <c r="M32" s="10"/>
      <c r="N32" s="10"/>
      <c r="O32" s="10"/>
    </row>
    <row r="33" spans="1:15" s="7" customFormat="1" ht="63" customHeight="1" x14ac:dyDescent="0.25">
      <c r="A33" s="14"/>
      <c r="B33" s="57" t="s">
        <v>58</v>
      </c>
      <c r="C33" s="25" t="s">
        <v>35</v>
      </c>
      <c r="D33" s="25" t="s">
        <v>36</v>
      </c>
      <c r="E33" s="25" t="s">
        <v>37</v>
      </c>
      <c r="F33" s="25" t="s">
        <v>59</v>
      </c>
      <c r="G33" s="25"/>
      <c r="H33" s="18">
        <f>H35</f>
        <v>954.202</v>
      </c>
      <c r="I33" s="18">
        <f>I35</f>
        <v>954.202</v>
      </c>
      <c r="J33" s="18">
        <f>J35</f>
        <v>954.202</v>
      </c>
      <c r="K33" s="6"/>
      <c r="L33" s="6"/>
      <c r="M33" s="6"/>
      <c r="N33" s="6"/>
      <c r="O33" s="6"/>
    </row>
    <row r="34" spans="1:15" s="7" customFormat="1" ht="73.5" customHeight="1" x14ac:dyDescent="0.25">
      <c r="A34" s="14"/>
      <c r="B34" s="43" t="s">
        <v>14</v>
      </c>
      <c r="C34" s="25" t="s">
        <v>35</v>
      </c>
      <c r="D34" s="25" t="s">
        <v>36</v>
      </c>
      <c r="E34" s="25" t="s">
        <v>37</v>
      </c>
      <c r="F34" s="25" t="s">
        <v>59</v>
      </c>
      <c r="G34" s="25" t="s">
        <v>15</v>
      </c>
      <c r="H34" s="18">
        <f>H35</f>
        <v>954.202</v>
      </c>
      <c r="I34" s="18">
        <f>I35</f>
        <v>954.202</v>
      </c>
      <c r="J34" s="18">
        <f>J35</f>
        <v>954.202</v>
      </c>
      <c r="K34" s="6"/>
      <c r="L34" s="6"/>
      <c r="M34" s="6"/>
      <c r="N34" s="6"/>
      <c r="O34" s="6"/>
    </row>
    <row r="35" spans="1:15" s="7" customFormat="1" ht="39.75" customHeight="1" x14ac:dyDescent="0.25">
      <c r="A35" s="14"/>
      <c r="B35" s="57" t="s">
        <v>45</v>
      </c>
      <c r="C35" s="25" t="s">
        <v>35</v>
      </c>
      <c r="D35" s="25" t="s">
        <v>36</v>
      </c>
      <c r="E35" s="25" t="s">
        <v>37</v>
      </c>
      <c r="F35" s="25" t="s">
        <v>59</v>
      </c>
      <c r="G35" s="25" t="s">
        <v>60</v>
      </c>
      <c r="H35" s="18">
        <v>954.202</v>
      </c>
      <c r="I35" s="18">
        <v>954.202</v>
      </c>
      <c r="J35" s="18">
        <v>954.202</v>
      </c>
      <c r="K35" s="6"/>
      <c r="L35" s="6"/>
      <c r="M35" s="6"/>
      <c r="N35" s="6"/>
      <c r="O35" s="6"/>
    </row>
    <row r="36" spans="1:15" s="7" customFormat="1" ht="66" customHeight="1" x14ac:dyDescent="0.25">
      <c r="A36" s="14"/>
      <c r="B36" s="56" t="s">
        <v>22</v>
      </c>
      <c r="C36" s="24" t="s">
        <v>35</v>
      </c>
      <c r="D36" s="24" t="s">
        <v>36</v>
      </c>
      <c r="E36" s="26" t="s">
        <v>61</v>
      </c>
      <c r="F36" s="28"/>
      <c r="G36" s="29"/>
      <c r="H36" s="17">
        <f>H37</f>
        <v>49.6</v>
      </c>
      <c r="I36" s="17">
        <f t="shared" ref="I36:J39" si="1">I37</f>
        <v>0</v>
      </c>
      <c r="J36" s="17">
        <f t="shared" si="1"/>
        <v>0</v>
      </c>
      <c r="K36" s="6"/>
      <c r="L36" s="6"/>
      <c r="M36" s="6"/>
      <c r="N36" s="6"/>
      <c r="O36" s="6"/>
    </row>
    <row r="37" spans="1:15" s="9" customFormat="1" ht="71.25" customHeight="1" x14ac:dyDescent="0.25">
      <c r="A37" s="14"/>
      <c r="B37" s="56" t="s">
        <v>62</v>
      </c>
      <c r="C37" s="24" t="s">
        <v>35</v>
      </c>
      <c r="D37" s="24" t="s">
        <v>36</v>
      </c>
      <c r="E37" s="26" t="s">
        <v>61</v>
      </c>
      <c r="F37" s="26" t="s">
        <v>39</v>
      </c>
      <c r="G37" s="14"/>
      <c r="H37" s="17">
        <f>H38</f>
        <v>49.6</v>
      </c>
      <c r="I37" s="17">
        <f t="shared" si="1"/>
        <v>0</v>
      </c>
      <c r="J37" s="17">
        <f t="shared" si="1"/>
        <v>0</v>
      </c>
      <c r="K37" s="8"/>
      <c r="L37" s="8"/>
      <c r="M37" s="8"/>
      <c r="N37" s="8"/>
      <c r="O37" s="8"/>
    </row>
    <row r="38" spans="1:15" s="9" customFormat="1" ht="53.25" customHeight="1" x14ac:dyDescent="0.25">
      <c r="A38" s="14"/>
      <c r="B38" s="56" t="s">
        <v>40</v>
      </c>
      <c r="C38" s="24" t="s">
        <v>35</v>
      </c>
      <c r="D38" s="25" t="s">
        <v>36</v>
      </c>
      <c r="E38" s="28" t="s">
        <v>61</v>
      </c>
      <c r="F38" s="28" t="s">
        <v>41</v>
      </c>
      <c r="G38" s="29"/>
      <c r="H38" s="18">
        <f>H39</f>
        <v>49.6</v>
      </c>
      <c r="I38" s="18">
        <f t="shared" si="1"/>
        <v>0</v>
      </c>
      <c r="J38" s="18">
        <f t="shared" si="1"/>
        <v>0</v>
      </c>
      <c r="K38" s="8"/>
      <c r="L38" s="8"/>
      <c r="M38" s="8"/>
      <c r="N38" s="8"/>
      <c r="O38" s="8"/>
    </row>
    <row r="39" spans="1:15" s="8" customFormat="1" ht="23.25" customHeight="1" x14ac:dyDescent="0.25">
      <c r="A39" s="14"/>
      <c r="B39" s="43" t="s">
        <v>7</v>
      </c>
      <c r="C39" s="25" t="s">
        <v>35</v>
      </c>
      <c r="D39" s="25" t="s">
        <v>36</v>
      </c>
      <c r="E39" s="28" t="s">
        <v>61</v>
      </c>
      <c r="F39" s="28" t="s">
        <v>42</v>
      </c>
      <c r="G39" s="29"/>
      <c r="H39" s="18">
        <f>H40</f>
        <v>49.6</v>
      </c>
      <c r="I39" s="18">
        <f t="shared" si="1"/>
        <v>0</v>
      </c>
      <c r="J39" s="18">
        <f t="shared" si="1"/>
        <v>0</v>
      </c>
    </row>
    <row r="40" spans="1:15" s="8" customFormat="1" ht="59.25" customHeight="1" x14ac:dyDescent="0.25">
      <c r="A40" s="14"/>
      <c r="B40" s="58" t="s">
        <v>63</v>
      </c>
      <c r="C40" s="25" t="s">
        <v>35</v>
      </c>
      <c r="D40" s="25" t="s">
        <v>36</v>
      </c>
      <c r="E40" s="28" t="s">
        <v>61</v>
      </c>
      <c r="F40" s="28" t="s">
        <v>64</v>
      </c>
      <c r="G40" s="29"/>
      <c r="H40" s="18">
        <f>H42</f>
        <v>49.6</v>
      </c>
      <c r="I40" s="18">
        <f>I42</f>
        <v>0</v>
      </c>
      <c r="J40" s="18">
        <f>J42</f>
        <v>0</v>
      </c>
    </row>
    <row r="41" spans="1:15" s="8" customFormat="1" ht="36" customHeight="1" x14ac:dyDescent="0.25">
      <c r="A41" s="14"/>
      <c r="B41" s="43" t="s">
        <v>11</v>
      </c>
      <c r="C41" s="25" t="s">
        <v>35</v>
      </c>
      <c r="D41" s="25" t="s">
        <v>36</v>
      </c>
      <c r="E41" s="28" t="s">
        <v>61</v>
      </c>
      <c r="F41" s="28" t="s">
        <v>64</v>
      </c>
      <c r="G41" s="29">
        <v>500</v>
      </c>
      <c r="H41" s="18">
        <f>H42</f>
        <v>49.6</v>
      </c>
      <c r="I41" s="18">
        <f>I42</f>
        <v>0</v>
      </c>
      <c r="J41" s="18">
        <f>J42</f>
        <v>0</v>
      </c>
    </row>
    <row r="42" spans="1:15" s="8" customFormat="1" ht="24.75" customHeight="1" x14ac:dyDescent="0.25">
      <c r="A42" s="14"/>
      <c r="B42" s="58" t="s">
        <v>53</v>
      </c>
      <c r="C42" s="25" t="s">
        <v>35</v>
      </c>
      <c r="D42" s="25" t="s">
        <v>36</v>
      </c>
      <c r="E42" s="28" t="s">
        <v>61</v>
      </c>
      <c r="F42" s="28" t="s">
        <v>64</v>
      </c>
      <c r="G42" s="29">
        <v>540</v>
      </c>
      <c r="H42" s="18">
        <v>49.6</v>
      </c>
      <c r="I42" s="18">
        <v>0</v>
      </c>
      <c r="J42" s="18">
        <v>0</v>
      </c>
    </row>
    <row r="43" spans="1:15" s="8" customFormat="1" ht="24.75" customHeight="1" x14ac:dyDescent="0.25">
      <c r="A43" s="59"/>
      <c r="B43" s="60" t="s">
        <v>180</v>
      </c>
      <c r="C43" s="25" t="s">
        <v>35</v>
      </c>
      <c r="D43" s="24" t="s">
        <v>36</v>
      </c>
      <c r="E43" s="26" t="s">
        <v>181</v>
      </c>
      <c r="F43" s="26"/>
      <c r="G43" s="14"/>
      <c r="H43" s="17">
        <f>H46</f>
        <v>141.464</v>
      </c>
      <c r="I43" s="17">
        <f>I46</f>
        <v>0</v>
      </c>
      <c r="J43" s="17">
        <f>J46</f>
        <v>0</v>
      </c>
    </row>
    <row r="44" spans="1:15" s="8" customFormat="1" ht="24.75" customHeight="1" x14ac:dyDescent="0.25">
      <c r="A44" s="59"/>
      <c r="B44" s="43" t="s">
        <v>68</v>
      </c>
      <c r="C44" s="25" t="s">
        <v>35</v>
      </c>
      <c r="D44" s="25" t="s">
        <v>36</v>
      </c>
      <c r="E44" s="28" t="s">
        <v>181</v>
      </c>
      <c r="F44" s="45" t="s">
        <v>69</v>
      </c>
      <c r="G44" s="14"/>
      <c r="H44" s="18">
        <f>H45</f>
        <v>141.464</v>
      </c>
      <c r="I44" s="18">
        <v>0</v>
      </c>
      <c r="J44" s="18">
        <v>0</v>
      </c>
    </row>
    <row r="45" spans="1:15" s="8" customFormat="1" ht="24.75" customHeight="1" x14ac:dyDescent="0.25">
      <c r="A45" s="59"/>
      <c r="B45" s="43" t="s">
        <v>68</v>
      </c>
      <c r="C45" s="25" t="s">
        <v>35</v>
      </c>
      <c r="D45" s="25" t="s">
        <v>36</v>
      </c>
      <c r="E45" s="28" t="s">
        <v>181</v>
      </c>
      <c r="F45" s="45" t="s">
        <v>70</v>
      </c>
      <c r="G45" s="14"/>
      <c r="H45" s="18">
        <f>H46</f>
        <v>141.464</v>
      </c>
      <c r="I45" s="18">
        <v>0</v>
      </c>
      <c r="J45" s="18">
        <v>0</v>
      </c>
    </row>
    <row r="46" spans="1:15" s="8" customFormat="1" ht="53.25" customHeight="1" x14ac:dyDescent="0.25">
      <c r="A46" s="61"/>
      <c r="B46" s="44" t="s">
        <v>182</v>
      </c>
      <c r="C46" s="25" t="s">
        <v>35</v>
      </c>
      <c r="D46" s="25" t="s">
        <v>36</v>
      </c>
      <c r="E46" s="28" t="s">
        <v>181</v>
      </c>
      <c r="F46" s="45" t="s">
        <v>183</v>
      </c>
      <c r="G46" s="29"/>
      <c r="H46" s="18">
        <f t="shared" ref="H46:J46" si="2">H48</f>
        <v>141.464</v>
      </c>
      <c r="I46" s="18">
        <f t="shared" si="2"/>
        <v>0</v>
      </c>
      <c r="J46" s="18">
        <f t="shared" si="2"/>
        <v>0</v>
      </c>
    </row>
    <row r="47" spans="1:15" s="8" customFormat="1" ht="39.75" customHeight="1" x14ac:dyDescent="0.25">
      <c r="A47" s="61"/>
      <c r="B47" s="43" t="s">
        <v>46</v>
      </c>
      <c r="C47" s="25" t="s">
        <v>35</v>
      </c>
      <c r="D47" s="25" t="s">
        <v>36</v>
      </c>
      <c r="E47" s="28" t="s">
        <v>181</v>
      </c>
      <c r="F47" s="45" t="s">
        <v>183</v>
      </c>
      <c r="G47" s="29">
        <v>200</v>
      </c>
      <c r="H47" s="18">
        <f>H48</f>
        <v>141.464</v>
      </c>
      <c r="I47" s="18">
        <f t="shared" ref="I47:J47" si="3">I48</f>
        <v>0</v>
      </c>
      <c r="J47" s="18">
        <f t="shared" si="3"/>
        <v>0</v>
      </c>
    </row>
    <row r="48" spans="1:15" s="8" customFormat="1" ht="34.5" customHeight="1" x14ac:dyDescent="0.25">
      <c r="A48" s="61"/>
      <c r="B48" s="62" t="s">
        <v>47</v>
      </c>
      <c r="C48" s="25" t="s">
        <v>35</v>
      </c>
      <c r="D48" s="25" t="s">
        <v>36</v>
      </c>
      <c r="E48" s="28" t="s">
        <v>181</v>
      </c>
      <c r="F48" s="45" t="s">
        <v>183</v>
      </c>
      <c r="G48" s="29">
        <v>240</v>
      </c>
      <c r="H48" s="18">
        <v>141.464</v>
      </c>
      <c r="I48" s="20">
        <v>0</v>
      </c>
      <c r="J48" s="20">
        <v>0</v>
      </c>
    </row>
    <row r="49" spans="1:15" s="6" customFormat="1" ht="21.75" customHeight="1" x14ac:dyDescent="0.25">
      <c r="A49" s="14"/>
      <c r="B49" s="56" t="s">
        <v>27</v>
      </c>
      <c r="C49" s="24" t="s">
        <v>35</v>
      </c>
      <c r="D49" s="24" t="s">
        <v>36</v>
      </c>
      <c r="E49" s="26" t="s">
        <v>65</v>
      </c>
      <c r="F49" s="28"/>
      <c r="G49" s="29"/>
      <c r="H49" s="17">
        <f>H51</f>
        <v>50</v>
      </c>
      <c r="I49" s="17">
        <f>I51</f>
        <v>50</v>
      </c>
      <c r="J49" s="17">
        <f>J51</f>
        <v>50</v>
      </c>
    </row>
    <row r="50" spans="1:15" s="6" customFormat="1" ht="51.75" customHeight="1" x14ac:dyDescent="0.25">
      <c r="A50" s="14"/>
      <c r="B50" s="56" t="s">
        <v>66</v>
      </c>
      <c r="C50" s="24" t="s">
        <v>35</v>
      </c>
      <c r="D50" s="24" t="s">
        <v>36</v>
      </c>
      <c r="E50" s="26" t="s">
        <v>65</v>
      </c>
      <c r="F50" s="46" t="s">
        <v>67</v>
      </c>
      <c r="G50" s="14"/>
      <c r="H50" s="17">
        <f>H51</f>
        <v>50</v>
      </c>
      <c r="I50" s="17">
        <f t="shared" ref="I50:J52" si="4">I51</f>
        <v>50</v>
      </c>
      <c r="J50" s="17">
        <f t="shared" si="4"/>
        <v>50</v>
      </c>
    </row>
    <row r="51" spans="1:15" s="6" customFormat="1" ht="27.75" customHeight="1" x14ac:dyDescent="0.25">
      <c r="A51" s="14"/>
      <c r="B51" s="43" t="s">
        <v>68</v>
      </c>
      <c r="C51" s="25" t="s">
        <v>35</v>
      </c>
      <c r="D51" s="25" t="s">
        <v>36</v>
      </c>
      <c r="E51" s="28" t="s">
        <v>65</v>
      </c>
      <c r="F51" s="45" t="s">
        <v>69</v>
      </c>
      <c r="G51" s="29"/>
      <c r="H51" s="18">
        <f>H52</f>
        <v>50</v>
      </c>
      <c r="I51" s="18">
        <f t="shared" si="4"/>
        <v>50</v>
      </c>
      <c r="J51" s="18">
        <f t="shared" si="4"/>
        <v>50</v>
      </c>
    </row>
    <row r="52" spans="1:15" s="6" customFormat="1" ht="25.5" customHeight="1" x14ac:dyDescent="0.25">
      <c r="A52" s="14"/>
      <c r="B52" s="43" t="s">
        <v>68</v>
      </c>
      <c r="C52" s="25" t="s">
        <v>35</v>
      </c>
      <c r="D52" s="25" t="s">
        <v>36</v>
      </c>
      <c r="E52" s="28" t="s">
        <v>65</v>
      </c>
      <c r="F52" s="45" t="s">
        <v>70</v>
      </c>
      <c r="G52" s="29"/>
      <c r="H52" s="18">
        <f>H53</f>
        <v>50</v>
      </c>
      <c r="I52" s="18">
        <f t="shared" si="4"/>
        <v>50</v>
      </c>
      <c r="J52" s="18">
        <f t="shared" si="4"/>
        <v>50</v>
      </c>
    </row>
    <row r="53" spans="1:15" s="6" customFormat="1" ht="55.5" customHeight="1" x14ac:dyDescent="0.25">
      <c r="A53" s="14"/>
      <c r="B53" s="43" t="s">
        <v>71</v>
      </c>
      <c r="C53" s="25" t="s">
        <v>35</v>
      </c>
      <c r="D53" s="25" t="s">
        <v>36</v>
      </c>
      <c r="E53" s="28" t="s">
        <v>65</v>
      </c>
      <c r="F53" s="45" t="s">
        <v>72</v>
      </c>
      <c r="G53" s="29"/>
      <c r="H53" s="18">
        <f>H55</f>
        <v>50</v>
      </c>
      <c r="I53" s="18">
        <f>I55</f>
        <v>50</v>
      </c>
      <c r="J53" s="18">
        <f>J55</f>
        <v>50</v>
      </c>
    </row>
    <row r="54" spans="1:15" s="6" customFormat="1" ht="24" customHeight="1" x14ac:dyDescent="0.25">
      <c r="A54" s="14"/>
      <c r="B54" s="43" t="s">
        <v>8</v>
      </c>
      <c r="C54" s="25" t="s">
        <v>35</v>
      </c>
      <c r="D54" s="25" t="s">
        <v>36</v>
      </c>
      <c r="E54" s="28" t="s">
        <v>65</v>
      </c>
      <c r="F54" s="45" t="s">
        <v>72</v>
      </c>
      <c r="G54" s="29">
        <v>800</v>
      </c>
      <c r="H54" s="18">
        <f>H55</f>
        <v>50</v>
      </c>
      <c r="I54" s="18">
        <f>I55</f>
        <v>50</v>
      </c>
      <c r="J54" s="18">
        <f>J55</f>
        <v>50</v>
      </c>
    </row>
    <row r="55" spans="1:15" s="6" customFormat="1" ht="21.75" customHeight="1" x14ac:dyDescent="0.25">
      <c r="A55" s="14"/>
      <c r="B55" s="43" t="s">
        <v>73</v>
      </c>
      <c r="C55" s="25" t="s">
        <v>35</v>
      </c>
      <c r="D55" s="25" t="s">
        <v>36</v>
      </c>
      <c r="E55" s="28" t="s">
        <v>65</v>
      </c>
      <c r="F55" s="45" t="s">
        <v>72</v>
      </c>
      <c r="G55" s="29">
        <v>870</v>
      </c>
      <c r="H55" s="18">
        <v>50</v>
      </c>
      <c r="I55" s="18">
        <v>50</v>
      </c>
      <c r="J55" s="18">
        <v>50</v>
      </c>
    </row>
    <row r="56" spans="1:15" s="13" customFormat="1" ht="30.75" customHeight="1" x14ac:dyDescent="0.25">
      <c r="A56" s="15"/>
      <c r="B56" s="56" t="s">
        <v>6</v>
      </c>
      <c r="C56" s="24" t="s">
        <v>35</v>
      </c>
      <c r="D56" s="24" t="s">
        <v>36</v>
      </c>
      <c r="E56" s="26" t="s">
        <v>74</v>
      </c>
      <c r="F56" s="28"/>
      <c r="G56" s="29"/>
      <c r="H56" s="17">
        <f>H57</f>
        <v>30</v>
      </c>
      <c r="I56" s="17">
        <f t="shared" ref="I56:J59" si="5">I57</f>
        <v>31</v>
      </c>
      <c r="J56" s="17">
        <f t="shared" si="5"/>
        <v>30</v>
      </c>
      <c r="K56" s="12"/>
      <c r="L56" s="12"/>
      <c r="M56" s="12"/>
      <c r="N56" s="12"/>
      <c r="O56" s="12"/>
    </row>
    <row r="57" spans="1:15" s="9" customFormat="1" ht="38.25" customHeight="1" x14ac:dyDescent="0.25">
      <c r="A57" s="14"/>
      <c r="B57" s="47" t="s">
        <v>75</v>
      </c>
      <c r="C57" s="24" t="s">
        <v>35</v>
      </c>
      <c r="D57" s="24" t="s">
        <v>36</v>
      </c>
      <c r="E57" s="24" t="s">
        <v>74</v>
      </c>
      <c r="F57" s="24" t="s">
        <v>76</v>
      </c>
      <c r="G57" s="14"/>
      <c r="H57" s="17">
        <f>H58</f>
        <v>30</v>
      </c>
      <c r="I57" s="17">
        <f t="shared" si="5"/>
        <v>31</v>
      </c>
      <c r="J57" s="17">
        <f t="shared" si="5"/>
        <v>30</v>
      </c>
      <c r="K57" s="8"/>
      <c r="L57" s="8"/>
      <c r="M57" s="8"/>
      <c r="N57" s="8"/>
      <c r="O57" s="8"/>
    </row>
    <row r="58" spans="1:15" s="9" customFormat="1" ht="22.5" customHeight="1" x14ac:dyDescent="0.25">
      <c r="A58" s="14"/>
      <c r="B58" s="43" t="s">
        <v>7</v>
      </c>
      <c r="C58" s="25" t="s">
        <v>35</v>
      </c>
      <c r="D58" s="25" t="s">
        <v>36</v>
      </c>
      <c r="E58" s="25" t="s">
        <v>74</v>
      </c>
      <c r="F58" s="25" t="s">
        <v>77</v>
      </c>
      <c r="G58" s="27"/>
      <c r="H58" s="18">
        <f>H59</f>
        <v>30</v>
      </c>
      <c r="I58" s="18">
        <f t="shared" si="5"/>
        <v>31</v>
      </c>
      <c r="J58" s="18">
        <f t="shared" si="5"/>
        <v>30</v>
      </c>
      <c r="K58" s="8"/>
      <c r="L58" s="8"/>
      <c r="M58" s="8"/>
      <c r="N58" s="8"/>
      <c r="O58" s="8"/>
    </row>
    <row r="59" spans="1:15" s="9" customFormat="1" ht="21" customHeight="1" x14ac:dyDescent="0.25">
      <c r="A59" s="14"/>
      <c r="B59" s="43" t="s">
        <v>7</v>
      </c>
      <c r="C59" s="25" t="s">
        <v>35</v>
      </c>
      <c r="D59" s="25" t="s">
        <v>36</v>
      </c>
      <c r="E59" s="25" t="s">
        <v>74</v>
      </c>
      <c r="F59" s="25" t="s">
        <v>78</v>
      </c>
      <c r="G59" s="30"/>
      <c r="H59" s="18">
        <f>H60</f>
        <v>30</v>
      </c>
      <c r="I59" s="18">
        <f t="shared" si="5"/>
        <v>31</v>
      </c>
      <c r="J59" s="18">
        <f t="shared" si="5"/>
        <v>30</v>
      </c>
      <c r="K59" s="8"/>
      <c r="L59" s="8"/>
      <c r="M59" s="8"/>
      <c r="N59" s="8"/>
      <c r="O59" s="8"/>
    </row>
    <row r="60" spans="1:15" s="9" customFormat="1" ht="36" customHeight="1" x14ac:dyDescent="0.25">
      <c r="A60" s="14"/>
      <c r="B60" s="43" t="s">
        <v>79</v>
      </c>
      <c r="C60" s="25" t="s">
        <v>35</v>
      </c>
      <c r="D60" s="25" t="s">
        <v>36</v>
      </c>
      <c r="E60" s="25" t="s">
        <v>74</v>
      </c>
      <c r="F60" s="25" t="s">
        <v>80</v>
      </c>
      <c r="G60" s="27"/>
      <c r="H60" s="18">
        <f>H62+H63</f>
        <v>30</v>
      </c>
      <c r="I60" s="18">
        <f t="shared" ref="I60:J60" si="6">I62+I63</f>
        <v>31</v>
      </c>
      <c r="J60" s="18">
        <f t="shared" si="6"/>
        <v>30</v>
      </c>
      <c r="K60" s="8"/>
      <c r="L60" s="8"/>
      <c r="M60" s="8"/>
      <c r="N60" s="8"/>
      <c r="O60" s="8"/>
    </row>
    <row r="61" spans="1:15" s="9" customFormat="1" ht="39.75" customHeight="1" x14ac:dyDescent="0.25">
      <c r="A61" s="14"/>
      <c r="B61" s="43" t="s">
        <v>46</v>
      </c>
      <c r="C61" s="25" t="s">
        <v>35</v>
      </c>
      <c r="D61" s="25" t="s">
        <v>36</v>
      </c>
      <c r="E61" s="25" t="s">
        <v>74</v>
      </c>
      <c r="F61" s="25" t="s">
        <v>80</v>
      </c>
      <c r="G61" s="27">
        <v>200</v>
      </c>
      <c r="H61" s="18">
        <f>H62</f>
        <v>28.8</v>
      </c>
      <c r="I61" s="18">
        <f>I62</f>
        <v>29.8</v>
      </c>
      <c r="J61" s="18">
        <f>J62</f>
        <v>28.8</v>
      </c>
      <c r="K61" s="8"/>
      <c r="L61" s="8"/>
      <c r="M61" s="8"/>
      <c r="N61" s="8"/>
      <c r="O61" s="8"/>
    </row>
    <row r="62" spans="1:15" s="7" customFormat="1" ht="39" customHeight="1" x14ac:dyDescent="0.25">
      <c r="A62" s="14"/>
      <c r="B62" s="43" t="s">
        <v>47</v>
      </c>
      <c r="C62" s="25" t="s">
        <v>35</v>
      </c>
      <c r="D62" s="25" t="s">
        <v>36</v>
      </c>
      <c r="E62" s="25" t="s">
        <v>74</v>
      </c>
      <c r="F62" s="25" t="s">
        <v>80</v>
      </c>
      <c r="G62" s="27">
        <v>240</v>
      </c>
      <c r="H62" s="18">
        <v>28.8</v>
      </c>
      <c r="I62" s="18">
        <v>29.8</v>
      </c>
      <c r="J62" s="18">
        <v>28.8</v>
      </c>
      <c r="K62" s="6"/>
      <c r="L62" s="6"/>
      <c r="M62" s="6"/>
      <c r="N62" s="6"/>
      <c r="O62" s="6"/>
    </row>
    <row r="63" spans="1:15" s="7" customFormat="1" ht="39" customHeight="1" x14ac:dyDescent="0.25">
      <c r="A63" s="14"/>
      <c r="B63" s="43" t="s">
        <v>8</v>
      </c>
      <c r="C63" s="25" t="s">
        <v>35</v>
      </c>
      <c r="D63" s="25" t="s">
        <v>36</v>
      </c>
      <c r="E63" s="25" t="s">
        <v>74</v>
      </c>
      <c r="F63" s="25" t="s">
        <v>80</v>
      </c>
      <c r="G63" s="27">
        <v>800</v>
      </c>
      <c r="H63" s="18">
        <f>H64</f>
        <v>1.2</v>
      </c>
      <c r="I63" s="18">
        <f t="shared" ref="I63:J63" si="7">I64</f>
        <v>1.2</v>
      </c>
      <c r="J63" s="18">
        <f t="shared" si="7"/>
        <v>1.2</v>
      </c>
      <c r="K63" s="6"/>
      <c r="L63" s="6"/>
      <c r="M63" s="6"/>
      <c r="N63" s="6"/>
      <c r="O63" s="6"/>
    </row>
    <row r="64" spans="1:15" s="7" customFormat="1" ht="39" customHeight="1" x14ac:dyDescent="0.25">
      <c r="A64" s="14"/>
      <c r="B64" s="43" t="s">
        <v>179</v>
      </c>
      <c r="C64" s="25" t="s">
        <v>35</v>
      </c>
      <c r="D64" s="25" t="s">
        <v>36</v>
      </c>
      <c r="E64" s="25" t="s">
        <v>74</v>
      </c>
      <c r="F64" s="25" t="s">
        <v>80</v>
      </c>
      <c r="G64" s="27">
        <v>850</v>
      </c>
      <c r="H64" s="18">
        <v>1.2</v>
      </c>
      <c r="I64" s="18">
        <v>1.2</v>
      </c>
      <c r="J64" s="18">
        <v>1.2</v>
      </c>
      <c r="K64" s="6"/>
      <c r="L64" s="6"/>
      <c r="M64" s="6"/>
      <c r="N64" s="6"/>
      <c r="O64" s="6"/>
    </row>
    <row r="65" spans="1:15" s="7" customFormat="1" ht="23.25" customHeight="1" x14ac:dyDescent="0.25">
      <c r="A65" s="14">
        <v>2</v>
      </c>
      <c r="B65" s="56" t="s">
        <v>166</v>
      </c>
      <c r="C65" s="24" t="s">
        <v>35</v>
      </c>
      <c r="D65" s="26" t="s">
        <v>81</v>
      </c>
      <c r="E65" s="26"/>
      <c r="F65" s="26"/>
      <c r="G65" s="14"/>
      <c r="H65" s="16">
        <f>H66</f>
        <v>143.19999999999999</v>
      </c>
      <c r="I65" s="16">
        <f t="shared" ref="I65:J69" si="8">I66</f>
        <v>144.80000000000001</v>
      </c>
      <c r="J65" s="16">
        <f t="shared" si="8"/>
        <v>149.80000000000001</v>
      </c>
      <c r="K65" s="6"/>
      <c r="L65" s="6"/>
      <c r="M65" s="6"/>
      <c r="N65" s="6"/>
      <c r="O65" s="6"/>
    </row>
    <row r="66" spans="1:15" s="7" customFormat="1" ht="30" customHeight="1" x14ac:dyDescent="0.25">
      <c r="A66" s="14"/>
      <c r="B66" s="56" t="s">
        <v>82</v>
      </c>
      <c r="C66" s="24" t="s">
        <v>35</v>
      </c>
      <c r="D66" s="24" t="s">
        <v>81</v>
      </c>
      <c r="E66" s="24" t="s">
        <v>83</v>
      </c>
      <c r="F66" s="24"/>
      <c r="G66" s="24"/>
      <c r="H66" s="17">
        <f>H67</f>
        <v>143.19999999999999</v>
      </c>
      <c r="I66" s="17">
        <f t="shared" si="8"/>
        <v>144.80000000000001</v>
      </c>
      <c r="J66" s="17">
        <f t="shared" si="8"/>
        <v>149.80000000000001</v>
      </c>
      <c r="K66" s="6"/>
      <c r="L66" s="6"/>
      <c r="M66" s="6"/>
      <c r="N66" s="6"/>
      <c r="O66" s="6"/>
    </row>
    <row r="67" spans="1:15" s="8" customFormat="1" ht="51" customHeight="1" x14ac:dyDescent="0.25">
      <c r="A67" s="14"/>
      <c r="B67" s="56" t="s">
        <v>84</v>
      </c>
      <c r="C67" s="24" t="s">
        <v>35</v>
      </c>
      <c r="D67" s="24" t="s">
        <v>81</v>
      </c>
      <c r="E67" s="24" t="s">
        <v>83</v>
      </c>
      <c r="F67" s="46" t="s">
        <v>85</v>
      </c>
      <c r="G67" s="24"/>
      <c r="H67" s="17">
        <f>H68</f>
        <v>143.19999999999999</v>
      </c>
      <c r="I67" s="17">
        <f t="shared" si="8"/>
        <v>144.80000000000001</v>
      </c>
      <c r="J67" s="17">
        <f t="shared" si="8"/>
        <v>149.80000000000001</v>
      </c>
    </row>
    <row r="68" spans="1:15" s="7" customFormat="1" ht="24" customHeight="1" x14ac:dyDescent="0.25">
      <c r="A68" s="14"/>
      <c r="B68" s="57" t="s">
        <v>68</v>
      </c>
      <c r="C68" s="25" t="s">
        <v>35</v>
      </c>
      <c r="D68" s="25" t="s">
        <v>81</v>
      </c>
      <c r="E68" s="25" t="s">
        <v>83</v>
      </c>
      <c r="F68" s="45" t="s">
        <v>69</v>
      </c>
      <c r="G68" s="25"/>
      <c r="H68" s="18">
        <f>H69</f>
        <v>143.19999999999999</v>
      </c>
      <c r="I68" s="18">
        <f t="shared" si="8"/>
        <v>144.80000000000001</v>
      </c>
      <c r="J68" s="18">
        <f t="shared" si="8"/>
        <v>149.80000000000001</v>
      </c>
      <c r="K68" s="6"/>
      <c r="L68" s="6"/>
      <c r="M68" s="6"/>
      <c r="N68" s="6"/>
      <c r="O68" s="6"/>
    </row>
    <row r="69" spans="1:15" s="7" customFormat="1" ht="18.75" customHeight="1" x14ac:dyDescent="0.25">
      <c r="A69" s="14"/>
      <c r="B69" s="57" t="s">
        <v>68</v>
      </c>
      <c r="C69" s="25" t="s">
        <v>35</v>
      </c>
      <c r="D69" s="25" t="s">
        <v>81</v>
      </c>
      <c r="E69" s="25" t="s">
        <v>83</v>
      </c>
      <c r="F69" s="48" t="s">
        <v>70</v>
      </c>
      <c r="G69" s="31"/>
      <c r="H69" s="18">
        <f>H70</f>
        <v>143.19999999999999</v>
      </c>
      <c r="I69" s="18">
        <f t="shared" si="8"/>
        <v>144.80000000000001</v>
      </c>
      <c r="J69" s="18">
        <f t="shared" si="8"/>
        <v>149.80000000000001</v>
      </c>
      <c r="K69" s="6"/>
      <c r="L69" s="6"/>
      <c r="M69" s="6"/>
      <c r="N69" s="6"/>
      <c r="O69" s="6"/>
    </row>
    <row r="70" spans="1:15" s="7" customFormat="1" ht="33.75" customHeight="1" x14ac:dyDescent="0.25">
      <c r="A70" s="14"/>
      <c r="B70" s="57" t="s">
        <v>86</v>
      </c>
      <c r="C70" s="25" t="s">
        <v>35</v>
      </c>
      <c r="D70" s="25" t="s">
        <v>81</v>
      </c>
      <c r="E70" s="25" t="s">
        <v>83</v>
      </c>
      <c r="F70" s="48" t="s">
        <v>87</v>
      </c>
      <c r="G70" s="25"/>
      <c r="H70" s="18">
        <f>H71+H73</f>
        <v>143.19999999999999</v>
      </c>
      <c r="I70" s="18">
        <f>I71+I73</f>
        <v>144.80000000000001</v>
      </c>
      <c r="J70" s="18">
        <f>J71+J73</f>
        <v>149.80000000000001</v>
      </c>
      <c r="K70" s="6"/>
      <c r="L70" s="6"/>
      <c r="M70" s="6"/>
      <c r="N70" s="6"/>
      <c r="O70" s="6"/>
    </row>
    <row r="71" spans="1:15" s="7" customFormat="1" ht="74.25" customHeight="1" x14ac:dyDescent="0.25">
      <c r="A71" s="14"/>
      <c r="B71" s="43" t="s">
        <v>14</v>
      </c>
      <c r="C71" s="25" t="s">
        <v>35</v>
      </c>
      <c r="D71" s="25" t="s">
        <v>81</v>
      </c>
      <c r="E71" s="25" t="s">
        <v>83</v>
      </c>
      <c r="F71" s="48" t="s">
        <v>87</v>
      </c>
      <c r="G71" s="25" t="s">
        <v>15</v>
      </c>
      <c r="H71" s="18">
        <f>H72</f>
        <v>123.7</v>
      </c>
      <c r="I71" s="18">
        <f>I72</f>
        <v>125.3</v>
      </c>
      <c r="J71" s="18">
        <f>J72</f>
        <v>130.30000000000001</v>
      </c>
      <c r="K71" s="6"/>
      <c r="L71" s="6"/>
      <c r="M71" s="6"/>
      <c r="N71" s="6"/>
      <c r="O71" s="6"/>
    </row>
    <row r="72" spans="1:15" s="7" customFormat="1" ht="39" customHeight="1" x14ac:dyDescent="0.25">
      <c r="A72" s="14"/>
      <c r="B72" s="43" t="s">
        <v>45</v>
      </c>
      <c r="C72" s="25" t="s">
        <v>35</v>
      </c>
      <c r="D72" s="25" t="s">
        <v>81</v>
      </c>
      <c r="E72" s="25" t="s">
        <v>83</v>
      </c>
      <c r="F72" s="48" t="s">
        <v>87</v>
      </c>
      <c r="G72" s="25" t="s">
        <v>60</v>
      </c>
      <c r="H72" s="18">
        <v>123.7</v>
      </c>
      <c r="I72" s="18">
        <v>125.3</v>
      </c>
      <c r="J72" s="18">
        <v>130.30000000000001</v>
      </c>
      <c r="K72" s="6"/>
      <c r="L72" s="6"/>
      <c r="M72" s="6"/>
      <c r="N72" s="6"/>
      <c r="O72" s="6"/>
    </row>
    <row r="73" spans="1:15" s="7" customFormat="1" ht="36.75" customHeight="1" x14ac:dyDescent="0.25">
      <c r="A73" s="14"/>
      <c r="B73" s="43" t="s">
        <v>46</v>
      </c>
      <c r="C73" s="25" t="s">
        <v>35</v>
      </c>
      <c r="D73" s="25" t="s">
        <v>81</v>
      </c>
      <c r="E73" s="25" t="s">
        <v>83</v>
      </c>
      <c r="F73" s="48" t="s">
        <v>87</v>
      </c>
      <c r="G73" s="25" t="s">
        <v>13</v>
      </c>
      <c r="H73" s="18">
        <f>H74</f>
        <v>19.5</v>
      </c>
      <c r="I73" s="18">
        <f>I74</f>
        <v>19.5</v>
      </c>
      <c r="J73" s="18">
        <f>J74</f>
        <v>19.5</v>
      </c>
      <c r="K73" s="6"/>
      <c r="L73" s="6"/>
      <c r="M73" s="6"/>
      <c r="N73" s="6"/>
      <c r="O73" s="6"/>
    </row>
    <row r="74" spans="1:15" s="7" customFormat="1" ht="39" customHeight="1" x14ac:dyDescent="0.25">
      <c r="A74" s="14"/>
      <c r="B74" s="43" t="s">
        <v>47</v>
      </c>
      <c r="C74" s="25" t="s">
        <v>35</v>
      </c>
      <c r="D74" s="25" t="s">
        <v>81</v>
      </c>
      <c r="E74" s="25" t="s">
        <v>83</v>
      </c>
      <c r="F74" s="48" t="s">
        <v>87</v>
      </c>
      <c r="G74" s="25" t="s">
        <v>88</v>
      </c>
      <c r="H74" s="18">
        <v>19.5</v>
      </c>
      <c r="I74" s="18">
        <v>19.5</v>
      </c>
      <c r="J74" s="18">
        <v>19.5</v>
      </c>
      <c r="K74" s="6"/>
      <c r="L74" s="6"/>
      <c r="M74" s="6"/>
      <c r="N74" s="6"/>
      <c r="O74" s="6"/>
    </row>
    <row r="75" spans="1:15" s="7" customFormat="1" ht="37.5" customHeight="1" x14ac:dyDescent="0.25">
      <c r="A75" s="14">
        <v>3</v>
      </c>
      <c r="B75" s="56" t="s">
        <v>167</v>
      </c>
      <c r="C75" s="24" t="s">
        <v>35</v>
      </c>
      <c r="D75" s="26" t="s">
        <v>89</v>
      </c>
      <c r="E75" s="26"/>
      <c r="F75" s="26"/>
      <c r="G75" s="14"/>
      <c r="H75" s="16">
        <f>H76+H96</f>
        <v>103.5</v>
      </c>
      <c r="I75" s="16">
        <f>I76+I96</f>
        <v>28.5</v>
      </c>
      <c r="J75" s="16">
        <f>J76+J96</f>
        <v>28.5</v>
      </c>
      <c r="K75" s="6"/>
      <c r="L75" s="6"/>
      <c r="M75" s="6"/>
      <c r="N75" s="6"/>
      <c r="O75" s="6"/>
    </row>
    <row r="76" spans="1:15" s="7" customFormat="1" ht="57.75" customHeight="1" x14ac:dyDescent="0.25">
      <c r="A76" s="14"/>
      <c r="B76" s="47" t="s">
        <v>90</v>
      </c>
      <c r="C76" s="24" t="s">
        <v>35</v>
      </c>
      <c r="D76" s="24" t="s">
        <v>89</v>
      </c>
      <c r="E76" s="24" t="s">
        <v>91</v>
      </c>
      <c r="F76" s="24"/>
      <c r="G76" s="82"/>
      <c r="H76" s="17">
        <f>H77+H86</f>
        <v>100</v>
      </c>
      <c r="I76" s="17">
        <f>I77+I86</f>
        <v>25</v>
      </c>
      <c r="J76" s="17">
        <f>J77+J86</f>
        <v>25</v>
      </c>
      <c r="K76" s="6"/>
      <c r="L76" s="6"/>
      <c r="M76" s="6"/>
      <c r="N76" s="6"/>
      <c r="O76" s="6"/>
    </row>
    <row r="77" spans="1:15" s="7" customFormat="1" ht="60" customHeight="1" x14ac:dyDescent="0.25">
      <c r="A77" s="14"/>
      <c r="B77" s="56" t="s">
        <v>169</v>
      </c>
      <c r="C77" s="24" t="s">
        <v>35</v>
      </c>
      <c r="D77" s="24" t="s">
        <v>89</v>
      </c>
      <c r="E77" s="24" t="s">
        <v>91</v>
      </c>
      <c r="F77" s="24" t="s">
        <v>92</v>
      </c>
      <c r="G77" s="32"/>
      <c r="H77" s="17">
        <f>H78+H82</f>
        <v>100</v>
      </c>
      <c r="I77" s="17">
        <f>I78+I82</f>
        <v>25</v>
      </c>
      <c r="J77" s="17">
        <f>J78+J82</f>
        <v>25</v>
      </c>
      <c r="K77" s="6"/>
      <c r="L77" s="6"/>
      <c r="M77" s="6"/>
      <c r="N77" s="6"/>
      <c r="O77" s="6"/>
    </row>
    <row r="78" spans="1:15" s="7" customFormat="1" ht="30" customHeight="1" x14ac:dyDescent="0.25">
      <c r="A78" s="14"/>
      <c r="B78" s="57" t="s">
        <v>93</v>
      </c>
      <c r="C78" s="25" t="s">
        <v>35</v>
      </c>
      <c r="D78" s="25" t="s">
        <v>89</v>
      </c>
      <c r="E78" s="25" t="s">
        <v>91</v>
      </c>
      <c r="F78" s="25" t="s">
        <v>94</v>
      </c>
      <c r="G78" s="33"/>
      <c r="H78" s="18">
        <f>H79</f>
        <v>95</v>
      </c>
      <c r="I78" s="18">
        <f>I79</f>
        <v>20</v>
      </c>
      <c r="J78" s="18">
        <f>J79</f>
        <v>20</v>
      </c>
      <c r="K78" s="6"/>
      <c r="L78" s="6"/>
      <c r="M78" s="6"/>
      <c r="N78" s="6"/>
      <c r="O78" s="6"/>
    </row>
    <row r="79" spans="1:15" s="7" customFormat="1" ht="29.25" customHeight="1" x14ac:dyDescent="0.25">
      <c r="A79" s="14"/>
      <c r="B79" s="43" t="s">
        <v>95</v>
      </c>
      <c r="C79" s="25" t="s">
        <v>35</v>
      </c>
      <c r="D79" s="25" t="s">
        <v>89</v>
      </c>
      <c r="E79" s="25" t="s">
        <v>91</v>
      </c>
      <c r="F79" s="25" t="s">
        <v>96</v>
      </c>
      <c r="G79" s="25"/>
      <c r="H79" s="18">
        <f>H81</f>
        <v>95</v>
      </c>
      <c r="I79" s="18">
        <f>I81</f>
        <v>20</v>
      </c>
      <c r="J79" s="18">
        <f>J81</f>
        <v>20</v>
      </c>
      <c r="K79" s="6"/>
      <c r="L79" s="6"/>
      <c r="M79" s="6"/>
      <c r="N79" s="6"/>
      <c r="O79" s="6"/>
    </row>
    <row r="80" spans="1:15" s="7" customFormat="1" ht="36.75" customHeight="1" x14ac:dyDescent="0.25">
      <c r="A80" s="14"/>
      <c r="B80" s="43" t="s">
        <v>46</v>
      </c>
      <c r="C80" s="25" t="s">
        <v>35</v>
      </c>
      <c r="D80" s="25" t="s">
        <v>89</v>
      </c>
      <c r="E80" s="25" t="s">
        <v>91</v>
      </c>
      <c r="F80" s="25" t="s">
        <v>96</v>
      </c>
      <c r="G80" s="25" t="s">
        <v>13</v>
      </c>
      <c r="H80" s="18">
        <f>H81</f>
        <v>95</v>
      </c>
      <c r="I80" s="18">
        <f>I81</f>
        <v>20</v>
      </c>
      <c r="J80" s="18">
        <f>J81</f>
        <v>20</v>
      </c>
      <c r="K80" s="6"/>
      <c r="L80" s="6"/>
      <c r="M80" s="6"/>
      <c r="N80" s="6"/>
      <c r="O80" s="6"/>
    </row>
    <row r="81" spans="1:15" s="7" customFormat="1" ht="41.25" customHeight="1" x14ac:dyDescent="0.25">
      <c r="A81" s="14"/>
      <c r="B81" s="57" t="s">
        <v>47</v>
      </c>
      <c r="C81" s="25" t="s">
        <v>35</v>
      </c>
      <c r="D81" s="25" t="s">
        <v>89</v>
      </c>
      <c r="E81" s="25" t="s">
        <v>91</v>
      </c>
      <c r="F81" s="25" t="s">
        <v>96</v>
      </c>
      <c r="G81" s="25" t="s">
        <v>88</v>
      </c>
      <c r="H81" s="18">
        <v>95</v>
      </c>
      <c r="I81" s="18">
        <v>20</v>
      </c>
      <c r="J81" s="18">
        <v>20</v>
      </c>
      <c r="K81" s="6"/>
      <c r="L81" s="6"/>
      <c r="M81" s="6"/>
      <c r="N81" s="6"/>
      <c r="O81" s="6"/>
    </row>
    <row r="82" spans="1:15" s="7" customFormat="1" ht="60" customHeight="1" x14ac:dyDescent="0.25">
      <c r="A82" s="14"/>
      <c r="B82" s="57" t="s">
        <v>97</v>
      </c>
      <c r="C82" s="25" t="s">
        <v>35</v>
      </c>
      <c r="D82" s="25" t="s">
        <v>89</v>
      </c>
      <c r="E82" s="25" t="s">
        <v>91</v>
      </c>
      <c r="F82" s="25" t="s">
        <v>98</v>
      </c>
      <c r="G82" s="25"/>
      <c r="H82" s="18">
        <v>5</v>
      </c>
      <c r="I82" s="18">
        <v>5</v>
      </c>
      <c r="J82" s="18">
        <v>5</v>
      </c>
      <c r="K82" s="6"/>
      <c r="L82" s="6"/>
      <c r="M82" s="6"/>
      <c r="N82" s="6"/>
      <c r="O82" s="6"/>
    </row>
    <row r="83" spans="1:15" s="7" customFormat="1" ht="86.25" customHeight="1" x14ac:dyDescent="0.25">
      <c r="A83" s="14"/>
      <c r="B83" s="43" t="s">
        <v>99</v>
      </c>
      <c r="C83" s="25" t="s">
        <v>35</v>
      </c>
      <c r="D83" s="25" t="s">
        <v>89</v>
      </c>
      <c r="E83" s="25" t="s">
        <v>91</v>
      </c>
      <c r="F83" s="25" t="s">
        <v>100</v>
      </c>
      <c r="G83" s="29"/>
      <c r="H83" s="18">
        <v>5</v>
      </c>
      <c r="I83" s="18">
        <v>5</v>
      </c>
      <c r="J83" s="18">
        <v>5</v>
      </c>
      <c r="K83" s="6"/>
      <c r="L83" s="6"/>
      <c r="M83" s="6"/>
      <c r="N83" s="6"/>
      <c r="O83" s="6"/>
    </row>
    <row r="84" spans="1:15" s="7" customFormat="1" ht="39.75" customHeight="1" x14ac:dyDescent="0.25">
      <c r="A84" s="14"/>
      <c r="B84" s="43" t="s">
        <v>46</v>
      </c>
      <c r="C84" s="25" t="s">
        <v>35</v>
      </c>
      <c r="D84" s="25" t="s">
        <v>89</v>
      </c>
      <c r="E84" s="25" t="s">
        <v>91</v>
      </c>
      <c r="F84" s="25" t="s">
        <v>100</v>
      </c>
      <c r="G84" s="30">
        <v>200</v>
      </c>
      <c r="H84" s="18">
        <f>H85</f>
        <v>5</v>
      </c>
      <c r="I84" s="18">
        <f>I85</f>
        <v>5</v>
      </c>
      <c r="J84" s="18">
        <f>J85</f>
        <v>5</v>
      </c>
      <c r="K84" s="6"/>
      <c r="L84" s="6"/>
      <c r="M84" s="6"/>
      <c r="N84" s="6"/>
      <c r="O84" s="6"/>
    </row>
    <row r="85" spans="1:15" s="7" customFormat="1" ht="38.25" customHeight="1" x14ac:dyDescent="0.25">
      <c r="A85" s="14"/>
      <c r="B85" s="57" t="s">
        <v>47</v>
      </c>
      <c r="C85" s="25" t="s">
        <v>35</v>
      </c>
      <c r="D85" s="25" t="s">
        <v>89</v>
      </c>
      <c r="E85" s="25" t="s">
        <v>91</v>
      </c>
      <c r="F85" s="25" t="s">
        <v>100</v>
      </c>
      <c r="G85" s="25" t="s">
        <v>88</v>
      </c>
      <c r="H85" s="18">
        <v>5</v>
      </c>
      <c r="I85" s="18">
        <v>5</v>
      </c>
      <c r="J85" s="18">
        <v>5</v>
      </c>
      <c r="K85" s="6"/>
      <c r="L85" s="6"/>
      <c r="M85" s="6"/>
      <c r="N85" s="6"/>
      <c r="O85" s="6"/>
    </row>
    <row r="86" spans="1:15" s="7" customFormat="1" ht="49.5" hidden="1" customHeight="1" x14ac:dyDescent="0.25">
      <c r="A86" s="14"/>
      <c r="B86" s="56" t="s">
        <v>101</v>
      </c>
      <c r="C86" s="24" t="s">
        <v>35</v>
      </c>
      <c r="D86" s="24" t="s">
        <v>89</v>
      </c>
      <c r="E86" s="24" t="s">
        <v>91</v>
      </c>
      <c r="F86" s="46" t="s">
        <v>102</v>
      </c>
      <c r="G86" s="82"/>
      <c r="H86" s="17">
        <f>H87</f>
        <v>0</v>
      </c>
      <c r="I86" s="17">
        <f>I87</f>
        <v>0</v>
      </c>
      <c r="J86" s="17">
        <f>J87</f>
        <v>0</v>
      </c>
      <c r="K86" s="6"/>
      <c r="L86" s="6"/>
      <c r="M86" s="6"/>
      <c r="N86" s="6"/>
      <c r="O86" s="6"/>
    </row>
    <row r="87" spans="1:15" s="7" customFormat="1" ht="21.75" hidden="1" customHeight="1" x14ac:dyDescent="0.25">
      <c r="A87" s="14"/>
      <c r="B87" s="43" t="s">
        <v>103</v>
      </c>
      <c r="C87" s="24" t="s">
        <v>35</v>
      </c>
      <c r="D87" s="25" t="s">
        <v>89</v>
      </c>
      <c r="E87" s="25" t="s">
        <v>91</v>
      </c>
      <c r="F87" s="45" t="s">
        <v>104</v>
      </c>
      <c r="G87" s="82"/>
      <c r="H87" s="18">
        <f>H88+H90+H92+H94</f>
        <v>0</v>
      </c>
      <c r="I87" s="18">
        <f>I88+I90+I92+I94</f>
        <v>0</v>
      </c>
      <c r="J87" s="18">
        <f>J88+J90+J92+J94</f>
        <v>0</v>
      </c>
      <c r="K87" s="6"/>
      <c r="L87" s="6"/>
      <c r="M87" s="6"/>
      <c r="N87" s="6"/>
      <c r="O87" s="6"/>
    </row>
    <row r="88" spans="1:15" s="7" customFormat="1" ht="20.25" hidden="1" customHeight="1" x14ac:dyDescent="0.25">
      <c r="A88" s="14"/>
      <c r="B88" s="57" t="s">
        <v>105</v>
      </c>
      <c r="C88" s="24" t="s">
        <v>35</v>
      </c>
      <c r="D88" s="25" t="s">
        <v>89</v>
      </c>
      <c r="E88" s="25" t="s">
        <v>91</v>
      </c>
      <c r="F88" s="45" t="s">
        <v>106</v>
      </c>
      <c r="G88" s="82"/>
      <c r="H88" s="18">
        <f>H89</f>
        <v>0</v>
      </c>
      <c r="I88" s="18">
        <f>I89</f>
        <v>0</v>
      </c>
      <c r="J88" s="18">
        <f>J89</f>
        <v>0</v>
      </c>
      <c r="K88" s="6"/>
      <c r="L88" s="6"/>
      <c r="M88" s="6"/>
      <c r="N88" s="6"/>
      <c r="O88" s="6"/>
    </row>
    <row r="89" spans="1:15" s="7" customFormat="1" ht="20.25" hidden="1" customHeight="1" x14ac:dyDescent="0.25">
      <c r="A89" s="14"/>
      <c r="B89" s="57" t="s">
        <v>47</v>
      </c>
      <c r="C89" s="24" t="s">
        <v>35</v>
      </c>
      <c r="D89" s="25" t="s">
        <v>89</v>
      </c>
      <c r="E89" s="25" t="s">
        <v>91</v>
      </c>
      <c r="F89" s="45" t="s">
        <v>106</v>
      </c>
      <c r="G89" s="27">
        <v>240</v>
      </c>
      <c r="H89" s="18"/>
      <c r="I89" s="18">
        <v>0</v>
      </c>
      <c r="J89" s="18">
        <v>0</v>
      </c>
      <c r="K89" s="6"/>
      <c r="L89" s="6"/>
      <c r="M89" s="6"/>
      <c r="N89" s="6"/>
      <c r="O89" s="6"/>
    </row>
    <row r="90" spans="1:15" s="7" customFormat="1" ht="19.5" hidden="1" customHeight="1" x14ac:dyDescent="0.25">
      <c r="A90" s="14"/>
      <c r="B90" s="57" t="s">
        <v>105</v>
      </c>
      <c r="C90" s="24" t="s">
        <v>35</v>
      </c>
      <c r="D90" s="25" t="s">
        <v>89</v>
      </c>
      <c r="E90" s="25" t="s">
        <v>91</v>
      </c>
      <c r="F90" s="45" t="s">
        <v>107</v>
      </c>
      <c r="G90" s="82"/>
      <c r="H90" s="18">
        <f>H91</f>
        <v>0</v>
      </c>
      <c r="I90" s="18">
        <f>I91</f>
        <v>0</v>
      </c>
      <c r="J90" s="18">
        <f>J91</f>
        <v>0</v>
      </c>
      <c r="K90" s="6"/>
      <c r="L90" s="6"/>
      <c r="M90" s="6"/>
      <c r="N90" s="6"/>
      <c r="O90" s="6"/>
    </row>
    <row r="91" spans="1:15" s="7" customFormat="1" ht="19.5" hidden="1" customHeight="1" x14ac:dyDescent="0.25">
      <c r="A91" s="14"/>
      <c r="B91" s="57" t="s">
        <v>47</v>
      </c>
      <c r="C91" s="24" t="s">
        <v>35</v>
      </c>
      <c r="D91" s="25" t="s">
        <v>89</v>
      </c>
      <c r="E91" s="25" t="s">
        <v>91</v>
      </c>
      <c r="F91" s="45" t="s">
        <v>107</v>
      </c>
      <c r="G91" s="27">
        <v>240</v>
      </c>
      <c r="H91" s="18"/>
      <c r="I91" s="18">
        <v>0</v>
      </c>
      <c r="J91" s="18">
        <v>0</v>
      </c>
      <c r="K91" s="6"/>
      <c r="L91" s="6"/>
      <c r="M91" s="6"/>
      <c r="N91" s="6"/>
      <c r="O91" s="6"/>
    </row>
    <row r="92" spans="1:15" s="7" customFormat="1" ht="31.5" hidden="1" x14ac:dyDescent="0.25">
      <c r="A92" s="14"/>
      <c r="B92" s="57" t="s">
        <v>108</v>
      </c>
      <c r="C92" s="24" t="s">
        <v>35</v>
      </c>
      <c r="D92" s="25" t="s">
        <v>89</v>
      </c>
      <c r="E92" s="25" t="s">
        <v>91</v>
      </c>
      <c r="F92" s="45" t="s">
        <v>109</v>
      </c>
      <c r="G92" s="27"/>
      <c r="H92" s="18">
        <f>H93</f>
        <v>0</v>
      </c>
      <c r="I92" s="18">
        <f>I93</f>
        <v>0</v>
      </c>
      <c r="J92" s="18">
        <f>J93</f>
        <v>0</v>
      </c>
      <c r="K92" s="6"/>
      <c r="L92" s="6"/>
      <c r="M92" s="6"/>
      <c r="N92" s="6"/>
      <c r="O92" s="6"/>
    </row>
    <row r="93" spans="1:15" s="7" customFormat="1" ht="22.5" hidden="1" customHeight="1" x14ac:dyDescent="0.25">
      <c r="A93" s="14"/>
      <c r="B93" s="57" t="s">
        <v>47</v>
      </c>
      <c r="C93" s="24" t="s">
        <v>35</v>
      </c>
      <c r="D93" s="25" t="s">
        <v>89</v>
      </c>
      <c r="E93" s="25" t="s">
        <v>91</v>
      </c>
      <c r="F93" s="45" t="s">
        <v>109</v>
      </c>
      <c r="G93" s="27">
        <v>240</v>
      </c>
      <c r="H93" s="18"/>
      <c r="I93" s="18">
        <v>0</v>
      </c>
      <c r="J93" s="18">
        <v>0</v>
      </c>
      <c r="K93" s="6"/>
      <c r="L93" s="6"/>
      <c r="M93" s="6"/>
      <c r="N93" s="6"/>
      <c r="O93" s="6"/>
    </row>
    <row r="94" spans="1:15" s="7" customFormat="1" ht="31.5" hidden="1" x14ac:dyDescent="0.25">
      <c r="A94" s="14"/>
      <c r="B94" s="57" t="s">
        <v>108</v>
      </c>
      <c r="C94" s="24" t="s">
        <v>35</v>
      </c>
      <c r="D94" s="25" t="s">
        <v>89</v>
      </c>
      <c r="E94" s="25" t="s">
        <v>91</v>
      </c>
      <c r="F94" s="45" t="s">
        <v>110</v>
      </c>
      <c r="G94" s="27"/>
      <c r="H94" s="18">
        <f>H95</f>
        <v>0</v>
      </c>
      <c r="I94" s="18">
        <f>I95</f>
        <v>0</v>
      </c>
      <c r="J94" s="18">
        <f>J95</f>
        <v>0</v>
      </c>
      <c r="K94" s="6"/>
      <c r="L94" s="6"/>
      <c r="M94" s="6"/>
      <c r="N94" s="6"/>
      <c r="O94" s="6"/>
    </row>
    <row r="95" spans="1:15" s="7" customFormat="1" ht="34.5" hidden="1" customHeight="1" x14ac:dyDescent="0.25">
      <c r="A95" s="14"/>
      <c r="B95" s="57" t="s">
        <v>47</v>
      </c>
      <c r="C95" s="24" t="s">
        <v>35</v>
      </c>
      <c r="D95" s="25" t="s">
        <v>89</v>
      </c>
      <c r="E95" s="25" t="s">
        <v>91</v>
      </c>
      <c r="F95" s="45" t="s">
        <v>110</v>
      </c>
      <c r="G95" s="27">
        <v>240</v>
      </c>
      <c r="H95" s="18"/>
      <c r="I95" s="18">
        <v>0</v>
      </c>
      <c r="J95" s="18">
        <v>0</v>
      </c>
      <c r="K95" s="6"/>
      <c r="L95" s="6"/>
      <c r="M95" s="6"/>
      <c r="N95" s="6"/>
      <c r="O95" s="6"/>
    </row>
    <row r="96" spans="1:15" s="7" customFormat="1" ht="44.25" customHeight="1" x14ac:dyDescent="0.25">
      <c r="A96" s="14"/>
      <c r="B96" s="56" t="s">
        <v>111</v>
      </c>
      <c r="C96" s="24" t="s">
        <v>35</v>
      </c>
      <c r="D96" s="24" t="s">
        <v>89</v>
      </c>
      <c r="E96" s="24" t="s">
        <v>112</v>
      </c>
      <c r="F96" s="46"/>
      <c r="G96" s="82"/>
      <c r="H96" s="17">
        <f t="shared" ref="H96:J97" si="9">H97</f>
        <v>3.5</v>
      </c>
      <c r="I96" s="17">
        <f t="shared" si="9"/>
        <v>3.5</v>
      </c>
      <c r="J96" s="17">
        <f t="shared" si="9"/>
        <v>3.5</v>
      </c>
      <c r="K96" s="6"/>
      <c r="L96" s="6"/>
      <c r="M96" s="6"/>
      <c r="N96" s="6"/>
      <c r="O96" s="6"/>
    </row>
    <row r="97" spans="1:15" s="7" customFormat="1" ht="19.5" customHeight="1" x14ac:dyDescent="0.25">
      <c r="A97" s="14"/>
      <c r="B97" s="47" t="s">
        <v>7</v>
      </c>
      <c r="C97" s="24" t="s">
        <v>35</v>
      </c>
      <c r="D97" s="24" t="s">
        <v>89</v>
      </c>
      <c r="E97" s="26" t="s">
        <v>112</v>
      </c>
      <c r="F97" s="26" t="s">
        <v>42</v>
      </c>
      <c r="G97" s="14"/>
      <c r="H97" s="17">
        <f t="shared" si="9"/>
        <v>3.5</v>
      </c>
      <c r="I97" s="17">
        <f t="shared" si="9"/>
        <v>3.5</v>
      </c>
      <c r="J97" s="17">
        <f t="shared" si="9"/>
        <v>3.5</v>
      </c>
      <c r="K97" s="6"/>
      <c r="L97" s="6"/>
      <c r="M97" s="6"/>
      <c r="N97" s="6"/>
      <c r="O97" s="6"/>
    </row>
    <row r="98" spans="1:15" s="7" customFormat="1" ht="88.5" customHeight="1" x14ac:dyDescent="0.25">
      <c r="A98" s="14"/>
      <c r="B98" s="57" t="s">
        <v>113</v>
      </c>
      <c r="C98" s="25" t="s">
        <v>35</v>
      </c>
      <c r="D98" s="25" t="s">
        <v>89</v>
      </c>
      <c r="E98" s="28" t="s">
        <v>112</v>
      </c>
      <c r="F98" s="28" t="s">
        <v>114</v>
      </c>
      <c r="G98" s="14"/>
      <c r="H98" s="18">
        <f>H100</f>
        <v>3.5</v>
      </c>
      <c r="I98" s="18">
        <f>I100</f>
        <v>3.5</v>
      </c>
      <c r="J98" s="18">
        <f>J100</f>
        <v>3.5</v>
      </c>
      <c r="K98" s="6"/>
      <c r="L98" s="6"/>
      <c r="M98" s="6"/>
      <c r="N98" s="6"/>
      <c r="O98" s="6"/>
    </row>
    <row r="99" spans="1:15" s="7" customFormat="1" ht="41.25" customHeight="1" x14ac:dyDescent="0.25">
      <c r="A99" s="14"/>
      <c r="B99" s="43" t="s">
        <v>46</v>
      </c>
      <c r="C99" s="25" t="s">
        <v>35</v>
      </c>
      <c r="D99" s="25" t="s">
        <v>89</v>
      </c>
      <c r="E99" s="28" t="s">
        <v>112</v>
      </c>
      <c r="F99" s="28" t="s">
        <v>114</v>
      </c>
      <c r="G99" s="29">
        <v>200</v>
      </c>
      <c r="H99" s="18">
        <f>H100</f>
        <v>3.5</v>
      </c>
      <c r="I99" s="18">
        <f>I100</f>
        <v>3.5</v>
      </c>
      <c r="J99" s="18">
        <f>J100</f>
        <v>3.5</v>
      </c>
      <c r="K99" s="6"/>
      <c r="L99" s="6"/>
      <c r="M99" s="6"/>
      <c r="N99" s="6"/>
      <c r="O99" s="6"/>
    </row>
    <row r="100" spans="1:15" s="7" customFormat="1" ht="39.75" customHeight="1" x14ac:dyDescent="0.25">
      <c r="A100" s="14"/>
      <c r="B100" s="57" t="s">
        <v>47</v>
      </c>
      <c r="C100" s="25" t="s">
        <v>35</v>
      </c>
      <c r="D100" s="25" t="s">
        <v>89</v>
      </c>
      <c r="E100" s="28" t="s">
        <v>112</v>
      </c>
      <c r="F100" s="28" t="s">
        <v>114</v>
      </c>
      <c r="G100" s="29">
        <v>240</v>
      </c>
      <c r="H100" s="18">
        <v>3.5</v>
      </c>
      <c r="I100" s="18">
        <v>3.5</v>
      </c>
      <c r="J100" s="18">
        <v>3.5</v>
      </c>
      <c r="K100" s="6"/>
      <c r="L100" s="6"/>
      <c r="M100" s="6"/>
      <c r="N100" s="6"/>
      <c r="O100" s="6"/>
    </row>
    <row r="101" spans="1:15" s="7" customFormat="1" ht="21.75" customHeight="1" x14ac:dyDescent="0.25">
      <c r="A101" s="14">
        <v>4</v>
      </c>
      <c r="B101" s="56" t="s">
        <v>9</v>
      </c>
      <c r="C101" s="24" t="s">
        <v>35</v>
      </c>
      <c r="D101" s="26" t="s">
        <v>115</v>
      </c>
      <c r="E101" s="26"/>
      <c r="F101" s="26"/>
      <c r="G101" s="14"/>
      <c r="H101" s="16">
        <f>H102+H123</f>
        <v>2412.52</v>
      </c>
      <c r="I101" s="16">
        <f>I102+I123</f>
        <v>2466.886</v>
      </c>
      <c r="J101" s="16">
        <f>J102+J123</f>
        <v>2466.886</v>
      </c>
      <c r="K101" s="6"/>
      <c r="L101" s="6"/>
      <c r="M101" s="6"/>
      <c r="N101" s="6"/>
      <c r="O101" s="6"/>
    </row>
    <row r="102" spans="1:15" s="7" customFormat="1" ht="18" customHeight="1" x14ac:dyDescent="0.25">
      <c r="A102" s="14"/>
      <c r="B102" s="56" t="s">
        <v>10</v>
      </c>
      <c r="C102" s="24" t="s">
        <v>35</v>
      </c>
      <c r="D102" s="24" t="s">
        <v>115</v>
      </c>
      <c r="E102" s="24" t="s">
        <v>116</v>
      </c>
      <c r="F102" s="26"/>
      <c r="G102" s="14"/>
      <c r="H102" s="16">
        <f>H103+H114</f>
        <v>2273.52</v>
      </c>
      <c r="I102" s="16">
        <f>I103+I114</f>
        <v>2326.886</v>
      </c>
      <c r="J102" s="16">
        <f>J103+J114</f>
        <v>2326.886</v>
      </c>
      <c r="K102" s="6"/>
      <c r="L102" s="6"/>
      <c r="M102" s="6"/>
      <c r="N102" s="6"/>
      <c r="O102" s="6"/>
    </row>
    <row r="103" spans="1:15" s="7" customFormat="1" ht="60.75" customHeight="1" x14ac:dyDescent="0.25">
      <c r="A103" s="14"/>
      <c r="B103" s="56" t="s">
        <v>170</v>
      </c>
      <c r="C103" s="24" t="s">
        <v>35</v>
      </c>
      <c r="D103" s="24" t="s">
        <v>115</v>
      </c>
      <c r="E103" s="24" t="s">
        <v>116</v>
      </c>
      <c r="F103" s="24" t="s">
        <v>117</v>
      </c>
      <c r="G103" s="32"/>
      <c r="H103" s="17">
        <f>H104</f>
        <v>2273.52</v>
      </c>
      <c r="I103" s="17">
        <f>I104</f>
        <v>2326.886</v>
      </c>
      <c r="J103" s="17">
        <f>J104</f>
        <v>2326.886</v>
      </c>
      <c r="K103" s="6"/>
      <c r="L103" s="6"/>
      <c r="M103" s="6"/>
      <c r="N103" s="6"/>
      <c r="O103" s="6"/>
    </row>
    <row r="104" spans="1:15" s="7" customFormat="1" ht="84.75" customHeight="1" x14ac:dyDescent="0.25">
      <c r="A104" s="14"/>
      <c r="B104" s="57" t="s">
        <v>118</v>
      </c>
      <c r="C104" s="25" t="s">
        <v>35</v>
      </c>
      <c r="D104" s="25" t="s">
        <v>115</v>
      </c>
      <c r="E104" s="25" t="s">
        <v>116</v>
      </c>
      <c r="F104" s="25" t="s">
        <v>119</v>
      </c>
      <c r="G104" s="33"/>
      <c r="H104" s="18">
        <f>H105+H108+H111+H120</f>
        <v>2273.52</v>
      </c>
      <c r="I104" s="18">
        <f t="shared" ref="I104:J104" si="10">I105+I108+I111+I120</f>
        <v>2326.886</v>
      </c>
      <c r="J104" s="18">
        <f t="shared" si="10"/>
        <v>2326.886</v>
      </c>
      <c r="K104" s="6"/>
      <c r="L104" s="6"/>
      <c r="M104" s="6"/>
      <c r="N104" s="6"/>
      <c r="O104" s="6"/>
    </row>
    <row r="105" spans="1:15" s="7" customFormat="1" ht="31.5" customHeight="1" x14ac:dyDescent="0.25">
      <c r="A105" s="14"/>
      <c r="B105" s="43" t="s">
        <v>120</v>
      </c>
      <c r="C105" s="25" t="s">
        <v>35</v>
      </c>
      <c r="D105" s="25" t="s">
        <v>115</v>
      </c>
      <c r="E105" s="25" t="s">
        <v>116</v>
      </c>
      <c r="F105" s="25" t="s">
        <v>121</v>
      </c>
      <c r="G105" s="29"/>
      <c r="H105" s="18">
        <f>H107</f>
        <v>650.52</v>
      </c>
      <c r="I105" s="18">
        <f>I107</f>
        <v>848</v>
      </c>
      <c r="J105" s="18">
        <f>J107</f>
        <v>718</v>
      </c>
      <c r="K105" s="6"/>
      <c r="L105" s="6"/>
      <c r="M105" s="6"/>
      <c r="N105" s="6"/>
      <c r="O105" s="6"/>
    </row>
    <row r="106" spans="1:15" s="7" customFormat="1" ht="40.5" customHeight="1" x14ac:dyDescent="0.25">
      <c r="A106" s="14"/>
      <c r="B106" s="43" t="s">
        <v>46</v>
      </c>
      <c r="C106" s="25" t="s">
        <v>35</v>
      </c>
      <c r="D106" s="25" t="s">
        <v>115</v>
      </c>
      <c r="E106" s="25" t="s">
        <v>116</v>
      </c>
      <c r="F106" s="25" t="s">
        <v>121</v>
      </c>
      <c r="G106" s="29">
        <v>200</v>
      </c>
      <c r="H106" s="18">
        <f>H107</f>
        <v>650.52</v>
      </c>
      <c r="I106" s="18">
        <f>I107</f>
        <v>848</v>
      </c>
      <c r="J106" s="18">
        <f>J107</f>
        <v>718</v>
      </c>
      <c r="K106" s="6"/>
      <c r="L106" s="6"/>
      <c r="M106" s="6"/>
      <c r="N106" s="6"/>
      <c r="O106" s="6"/>
    </row>
    <row r="107" spans="1:15" s="7" customFormat="1" ht="38.25" customHeight="1" x14ac:dyDescent="0.25">
      <c r="A107" s="14"/>
      <c r="B107" s="57" t="s">
        <v>47</v>
      </c>
      <c r="C107" s="25" t="s">
        <v>35</v>
      </c>
      <c r="D107" s="25" t="s">
        <v>115</v>
      </c>
      <c r="E107" s="25" t="s">
        <v>116</v>
      </c>
      <c r="F107" s="25" t="s">
        <v>121</v>
      </c>
      <c r="G107" s="25" t="s">
        <v>88</v>
      </c>
      <c r="H107" s="93">
        <v>650.52</v>
      </c>
      <c r="I107" s="93">
        <v>848</v>
      </c>
      <c r="J107" s="93">
        <v>718</v>
      </c>
      <c r="K107" s="6"/>
      <c r="L107" s="6"/>
      <c r="M107" s="6"/>
      <c r="N107" s="6"/>
      <c r="O107" s="6"/>
    </row>
    <row r="108" spans="1:15" s="7" customFormat="1" ht="42" customHeight="1" x14ac:dyDescent="0.25">
      <c r="A108" s="14"/>
      <c r="B108" s="43" t="s">
        <v>122</v>
      </c>
      <c r="C108" s="25" t="s">
        <v>35</v>
      </c>
      <c r="D108" s="25" t="s">
        <v>115</v>
      </c>
      <c r="E108" s="25" t="s">
        <v>116</v>
      </c>
      <c r="F108" s="45" t="s">
        <v>123</v>
      </c>
      <c r="G108" s="29"/>
      <c r="H108" s="18">
        <f>H110</f>
        <v>156</v>
      </c>
      <c r="I108" s="18">
        <f>I110</f>
        <v>81.885999999999996</v>
      </c>
      <c r="J108" s="18">
        <f>J110</f>
        <v>181.886</v>
      </c>
      <c r="K108" s="6"/>
      <c r="L108" s="6"/>
      <c r="M108" s="6"/>
      <c r="N108" s="6"/>
      <c r="O108" s="6"/>
    </row>
    <row r="109" spans="1:15" s="7" customFormat="1" ht="45.75" customHeight="1" x14ac:dyDescent="0.25">
      <c r="A109" s="14"/>
      <c r="B109" s="43" t="s">
        <v>46</v>
      </c>
      <c r="C109" s="25" t="s">
        <v>35</v>
      </c>
      <c r="D109" s="25" t="s">
        <v>115</v>
      </c>
      <c r="E109" s="25" t="s">
        <v>116</v>
      </c>
      <c r="F109" s="45" t="s">
        <v>123</v>
      </c>
      <c r="G109" s="29">
        <v>200</v>
      </c>
      <c r="H109" s="18">
        <f>H110</f>
        <v>156</v>
      </c>
      <c r="I109" s="18">
        <f>I110</f>
        <v>81.885999999999996</v>
      </c>
      <c r="J109" s="18">
        <f>J110</f>
        <v>181.886</v>
      </c>
      <c r="K109" s="6"/>
      <c r="L109" s="6"/>
      <c r="M109" s="6"/>
      <c r="N109" s="6"/>
      <c r="O109" s="6"/>
    </row>
    <row r="110" spans="1:15" s="7" customFormat="1" ht="46.5" customHeight="1" x14ac:dyDescent="0.25">
      <c r="A110" s="14"/>
      <c r="B110" s="57" t="s">
        <v>47</v>
      </c>
      <c r="C110" s="25" t="s">
        <v>35</v>
      </c>
      <c r="D110" s="25" t="s">
        <v>115</v>
      </c>
      <c r="E110" s="25" t="s">
        <v>116</v>
      </c>
      <c r="F110" s="45" t="s">
        <v>123</v>
      </c>
      <c r="G110" s="25" t="s">
        <v>88</v>
      </c>
      <c r="H110" s="93">
        <v>156</v>
      </c>
      <c r="I110" s="93">
        <v>81.885999999999996</v>
      </c>
      <c r="J110" s="93">
        <v>181.886</v>
      </c>
      <c r="K110" s="6"/>
      <c r="L110" s="6"/>
      <c r="M110" s="6"/>
      <c r="N110" s="6"/>
      <c r="O110" s="6"/>
    </row>
    <row r="111" spans="1:15" s="7" customFormat="1" ht="50.25" customHeight="1" x14ac:dyDescent="0.25">
      <c r="A111" s="14"/>
      <c r="B111" s="63" t="s">
        <v>124</v>
      </c>
      <c r="C111" s="25" t="s">
        <v>35</v>
      </c>
      <c r="D111" s="25" t="s">
        <v>115</v>
      </c>
      <c r="E111" s="25" t="s">
        <v>116</v>
      </c>
      <c r="F111" s="25" t="s">
        <v>125</v>
      </c>
      <c r="G111" s="25"/>
      <c r="H111" s="18">
        <f>H113</f>
        <v>819</v>
      </c>
      <c r="I111" s="18">
        <f t="shared" ref="I111:J111" si="11">I113</f>
        <v>819</v>
      </c>
      <c r="J111" s="18">
        <f t="shared" si="11"/>
        <v>819</v>
      </c>
      <c r="K111" s="6"/>
      <c r="L111" s="6"/>
      <c r="M111" s="6"/>
      <c r="N111" s="6"/>
      <c r="O111" s="6"/>
    </row>
    <row r="112" spans="1:15" s="7" customFormat="1" ht="51.75" customHeight="1" x14ac:dyDescent="0.25">
      <c r="A112" s="14"/>
      <c r="B112" s="43" t="s">
        <v>46</v>
      </c>
      <c r="C112" s="25" t="s">
        <v>35</v>
      </c>
      <c r="D112" s="25" t="s">
        <v>115</v>
      </c>
      <c r="E112" s="25" t="s">
        <v>116</v>
      </c>
      <c r="F112" s="25" t="s">
        <v>125</v>
      </c>
      <c r="G112" s="25" t="s">
        <v>13</v>
      </c>
      <c r="H112" s="18">
        <f>H113</f>
        <v>819</v>
      </c>
      <c r="I112" s="18">
        <f>I113</f>
        <v>819</v>
      </c>
      <c r="J112" s="18">
        <f>J113</f>
        <v>819</v>
      </c>
      <c r="K112" s="6"/>
      <c r="L112" s="6"/>
      <c r="M112" s="6"/>
      <c r="N112" s="6"/>
      <c r="O112" s="6"/>
    </row>
    <row r="113" spans="1:15" s="7" customFormat="1" ht="51" customHeight="1" x14ac:dyDescent="0.25">
      <c r="A113" s="14"/>
      <c r="B113" s="57" t="s">
        <v>47</v>
      </c>
      <c r="C113" s="25" t="s">
        <v>35</v>
      </c>
      <c r="D113" s="25" t="s">
        <v>115</v>
      </c>
      <c r="E113" s="25" t="s">
        <v>116</v>
      </c>
      <c r="F113" s="25" t="s">
        <v>125</v>
      </c>
      <c r="G113" s="25" t="s">
        <v>88</v>
      </c>
      <c r="H113" s="18">
        <f>119+700</f>
        <v>819</v>
      </c>
      <c r="I113" s="18">
        <f t="shared" ref="I113:J113" si="12">119+700</f>
        <v>819</v>
      </c>
      <c r="J113" s="18">
        <f t="shared" si="12"/>
        <v>819</v>
      </c>
      <c r="K113" s="6"/>
      <c r="L113" s="6"/>
      <c r="M113" s="6"/>
      <c r="N113" s="6"/>
      <c r="O113" s="6"/>
    </row>
    <row r="114" spans="1:15" s="7" customFormat="1" ht="47.25" hidden="1" customHeight="1" x14ac:dyDescent="0.25">
      <c r="A114" s="14"/>
      <c r="B114" s="56" t="s">
        <v>101</v>
      </c>
      <c r="C114" s="24" t="s">
        <v>35</v>
      </c>
      <c r="D114" s="24" t="s">
        <v>115</v>
      </c>
      <c r="E114" s="24" t="s">
        <v>116</v>
      </c>
      <c r="F114" s="46" t="s">
        <v>102</v>
      </c>
      <c r="G114" s="82"/>
      <c r="H114" s="17">
        <f>H115</f>
        <v>0</v>
      </c>
      <c r="I114" s="19"/>
      <c r="J114" s="19"/>
      <c r="K114" s="6"/>
      <c r="L114" s="6"/>
      <c r="M114" s="6"/>
      <c r="N114" s="6"/>
      <c r="O114" s="6"/>
    </row>
    <row r="115" spans="1:15" s="7" customFormat="1" ht="31.5" hidden="1" x14ac:dyDescent="0.25">
      <c r="A115" s="14"/>
      <c r="B115" s="43" t="s">
        <v>103</v>
      </c>
      <c r="C115" s="24" t="s">
        <v>35</v>
      </c>
      <c r="D115" s="28" t="s">
        <v>115</v>
      </c>
      <c r="E115" s="28" t="s">
        <v>116</v>
      </c>
      <c r="F115" s="45" t="s">
        <v>104</v>
      </c>
      <c r="G115" s="27"/>
      <c r="H115" s="20">
        <f>H116+H118</f>
        <v>0</v>
      </c>
      <c r="I115" s="19"/>
      <c r="J115" s="19"/>
      <c r="K115" s="6"/>
      <c r="L115" s="6"/>
      <c r="M115" s="6"/>
      <c r="N115" s="6"/>
      <c r="O115" s="6"/>
    </row>
    <row r="116" spans="1:15" s="7" customFormat="1" ht="15.75" hidden="1" x14ac:dyDescent="0.25">
      <c r="A116" s="14"/>
      <c r="B116" s="43" t="s">
        <v>105</v>
      </c>
      <c r="C116" s="24" t="s">
        <v>35</v>
      </c>
      <c r="D116" s="28" t="s">
        <v>115</v>
      </c>
      <c r="E116" s="28" t="s">
        <v>116</v>
      </c>
      <c r="F116" s="45" t="s">
        <v>106</v>
      </c>
      <c r="G116" s="27"/>
      <c r="H116" s="20">
        <f>H117</f>
        <v>0</v>
      </c>
      <c r="I116" s="19"/>
      <c r="J116" s="19"/>
      <c r="K116" s="6"/>
      <c r="L116" s="6"/>
      <c r="M116" s="6"/>
      <c r="N116" s="6"/>
      <c r="O116" s="6"/>
    </row>
    <row r="117" spans="1:15" s="7" customFormat="1" ht="31.5" hidden="1" x14ac:dyDescent="0.25">
      <c r="A117" s="14"/>
      <c r="B117" s="43" t="s">
        <v>47</v>
      </c>
      <c r="C117" s="24" t="s">
        <v>35</v>
      </c>
      <c r="D117" s="28" t="s">
        <v>115</v>
      </c>
      <c r="E117" s="28" t="s">
        <v>116</v>
      </c>
      <c r="F117" s="45" t="s">
        <v>106</v>
      </c>
      <c r="G117" s="27">
        <v>240</v>
      </c>
      <c r="H117" s="20"/>
      <c r="I117" s="19"/>
      <c r="J117" s="19"/>
      <c r="K117" s="6"/>
      <c r="L117" s="6"/>
      <c r="M117" s="6"/>
      <c r="N117" s="6"/>
      <c r="O117" s="6"/>
    </row>
    <row r="118" spans="1:15" s="7" customFormat="1" ht="15.75" hidden="1" x14ac:dyDescent="0.25">
      <c r="A118" s="14"/>
      <c r="B118" s="57" t="s">
        <v>105</v>
      </c>
      <c r="C118" s="24" t="s">
        <v>35</v>
      </c>
      <c r="D118" s="28" t="s">
        <v>115</v>
      </c>
      <c r="E118" s="28" t="s">
        <v>116</v>
      </c>
      <c r="F118" s="45" t="s">
        <v>107</v>
      </c>
      <c r="G118" s="29"/>
      <c r="H118" s="20">
        <f>H119</f>
        <v>0</v>
      </c>
      <c r="I118" s="19"/>
      <c r="J118" s="19"/>
      <c r="K118" s="6"/>
      <c r="L118" s="6"/>
      <c r="M118" s="6"/>
      <c r="N118" s="6"/>
      <c r="O118" s="6"/>
    </row>
    <row r="119" spans="1:15" s="7" customFormat="1" ht="31.5" hidden="1" x14ac:dyDescent="0.25">
      <c r="A119" s="14"/>
      <c r="B119" s="57" t="s">
        <v>47</v>
      </c>
      <c r="C119" s="24" t="s">
        <v>35</v>
      </c>
      <c r="D119" s="28" t="s">
        <v>115</v>
      </c>
      <c r="E119" s="28" t="s">
        <v>116</v>
      </c>
      <c r="F119" s="45" t="s">
        <v>107</v>
      </c>
      <c r="G119" s="27">
        <v>240</v>
      </c>
      <c r="H119" s="20"/>
      <c r="I119" s="19"/>
      <c r="J119" s="19"/>
      <c r="K119" s="6"/>
      <c r="L119" s="6"/>
      <c r="M119" s="6"/>
      <c r="N119" s="6"/>
      <c r="O119" s="6"/>
    </row>
    <row r="120" spans="1:15" s="7" customFormat="1" ht="47.25" x14ac:dyDescent="0.25">
      <c r="A120" s="14"/>
      <c r="B120" s="43" t="s">
        <v>217</v>
      </c>
      <c r="C120" s="25" t="s">
        <v>35</v>
      </c>
      <c r="D120" s="25" t="s">
        <v>115</v>
      </c>
      <c r="E120" s="25" t="s">
        <v>116</v>
      </c>
      <c r="F120" s="45" t="s">
        <v>218</v>
      </c>
      <c r="G120" s="27"/>
      <c r="H120" s="20">
        <f>H121</f>
        <v>648</v>
      </c>
      <c r="I120" s="20">
        <f t="shared" ref="I120:J121" si="13">I121</f>
        <v>578</v>
      </c>
      <c r="J120" s="20">
        <f t="shared" si="13"/>
        <v>608</v>
      </c>
      <c r="K120" s="6"/>
      <c r="L120" s="6"/>
      <c r="M120" s="6"/>
      <c r="N120" s="6"/>
      <c r="O120" s="6"/>
    </row>
    <row r="121" spans="1:15" s="7" customFormat="1" ht="31.5" x14ac:dyDescent="0.25">
      <c r="A121" s="14"/>
      <c r="B121" s="43" t="s">
        <v>46</v>
      </c>
      <c r="C121" s="25" t="s">
        <v>35</v>
      </c>
      <c r="D121" s="25" t="s">
        <v>115</v>
      </c>
      <c r="E121" s="25" t="s">
        <v>116</v>
      </c>
      <c r="F121" s="45" t="s">
        <v>218</v>
      </c>
      <c r="G121" s="27">
        <v>200</v>
      </c>
      <c r="H121" s="20">
        <f>H122</f>
        <v>648</v>
      </c>
      <c r="I121" s="20">
        <f t="shared" si="13"/>
        <v>578</v>
      </c>
      <c r="J121" s="20">
        <f t="shared" si="13"/>
        <v>608</v>
      </c>
      <c r="K121" s="6"/>
      <c r="L121" s="6"/>
      <c r="M121" s="6"/>
      <c r="N121" s="6"/>
      <c r="O121" s="6"/>
    </row>
    <row r="122" spans="1:15" s="7" customFormat="1" ht="31.5" x14ac:dyDescent="0.25">
      <c r="A122" s="14"/>
      <c r="B122" s="57" t="s">
        <v>47</v>
      </c>
      <c r="C122" s="25" t="s">
        <v>35</v>
      </c>
      <c r="D122" s="25" t="s">
        <v>115</v>
      </c>
      <c r="E122" s="25" t="s">
        <v>116</v>
      </c>
      <c r="F122" s="45" t="s">
        <v>218</v>
      </c>
      <c r="G122" s="27">
        <v>240</v>
      </c>
      <c r="H122" s="93">
        <v>648</v>
      </c>
      <c r="I122" s="93">
        <v>578</v>
      </c>
      <c r="J122" s="93">
        <v>608</v>
      </c>
      <c r="K122" s="6"/>
      <c r="L122" s="6"/>
      <c r="M122" s="6"/>
      <c r="N122" s="6"/>
      <c r="O122" s="6"/>
    </row>
    <row r="123" spans="1:15" s="7" customFormat="1" ht="30.75" customHeight="1" x14ac:dyDescent="0.25">
      <c r="A123" s="14"/>
      <c r="B123" s="56" t="s">
        <v>19</v>
      </c>
      <c r="C123" s="24" t="s">
        <v>35</v>
      </c>
      <c r="D123" s="24" t="s">
        <v>115</v>
      </c>
      <c r="E123" s="24" t="s">
        <v>126</v>
      </c>
      <c r="F123" s="26"/>
      <c r="G123" s="14"/>
      <c r="H123" s="16">
        <f>H124+H130</f>
        <v>139</v>
      </c>
      <c r="I123" s="16">
        <f>I124+I130</f>
        <v>140</v>
      </c>
      <c r="J123" s="16">
        <f>J124+J130</f>
        <v>140</v>
      </c>
      <c r="K123" s="6"/>
      <c r="L123" s="6"/>
      <c r="M123" s="6"/>
      <c r="N123" s="6"/>
      <c r="O123" s="6"/>
    </row>
    <row r="124" spans="1:15" s="7" customFormat="1" ht="57.75" customHeight="1" x14ac:dyDescent="0.25">
      <c r="A124" s="14"/>
      <c r="B124" s="64" t="s">
        <v>127</v>
      </c>
      <c r="C124" s="24" t="s">
        <v>35</v>
      </c>
      <c r="D124" s="24" t="s">
        <v>115</v>
      </c>
      <c r="E124" s="24" t="s">
        <v>126</v>
      </c>
      <c r="F124" s="34" t="s">
        <v>128</v>
      </c>
      <c r="G124" s="35"/>
      <c r="H124" s="16">
        <f>H125</f>
        <v>100</v>
      </c>
      <c r="I124" s="16">
        <f t="shared" ref="I124:J126" si="14">I125</f>
        <v>100</v>
      </c>
      <c r="J124" s="16">
        <f t="shared" si="14"/>
        <v>100</v>
      </c>
      <c r="K124" s="6"/>
      <c r="L124" s="6"/>
      <c r="M124" s="6"/>
      <c r="N124" s="6"/>
      <c r="O124" s="6"/>
    </row>
    <row r="125" spans="1:15" s="7" customFormat="1" ht="31.5" x14ac:dyDescent="0.25">
      <c r="A125" s="14"/>
      <c r="B125" s="65" t="s">
        <v>171</v>
      </c>
      <c r="C125" s="25" t="s">
        <v>35</v>
      </c>
      <c r="D125" s="25" t="s">
        <v>115</v>
      </c>
      <c r="E125" s="25" t="s">
        <v>126</v>
      </c>
      <c r="F125" s="36" t="s">
        <v>168</v>
      </c>
      <c r="G125" s="37"/>
      <c r="H125" s="20">
        <f>H126</f>
        <v>100</v>
      </c>
      <c r="I125" s="20">
        <f t="shared" si="14"/>
        <v>100</v>
      </c>
      <c r="J125" s="20">
        <f t="shared" si="14"/>
        <v>100</v>
      </c>
      <c r="K125" s="6"/>
      <c r="L125" s="6"/>
      <c r="M125" s="6"/>
      <c r="N125" s="6"/>
      <c r="O125" s="6"/>
    </row>
    <row r="126" spans="1:15" s="7" customFormat="1" ht="21.75" customHeight="1" x14ac:dyDescent="0.25">
      <c r="A126" s="14"/>
      <c r="B126" s="65" t="s">
        <v>130</v>
      </c>
      <c r="C126" s="25" t="s">
        <v>35</v>
      </c>
      <c r="D126" s="25" t="s">
        <v>115</v>
      </c>
      <c r="E126" s="25" t="s">
        <v>126</v>
      </c>
      <c r="F126" s="36" t="s">
        <v>129</v>
      </c>
      <c r="G126" s="37"/>
      <c r="H126" s="20">
        <f>H127</f>
        <v>100</v>
      </c>
      <c r="I126" s="20">
        <f t="shared" si="14"/>
        <v>100</v>
      </c>
      <c r="J126" s="20">
        <f t="shared" si="14"/>
        <v>100</v>
      </c>
      <c r="K126" s="6"/>
      <c r="L126" s="6"/>
      <c r="M126" s="6"/>
      <c r="N126" s="6"/>
      <c r="O126" s="6"/>
    </row>
    <row r="127" spans="1:15" s="7" customFormat="1" ht="24" customHeight="1" x14ac:dyDescent="0.25">
      <c r="A127" s="14"/>
      <c r="B127" s="43" t="s">
        <v>131</v>
      </c>
      <c r="C127" s="25" t="s">
        <v>35</v>
      </c>
      <c r="D127" s="25" t="s">
        <v>115</v>
      </c>
      <c r="E127" s="25" t="s">
        <v>126</v>
      </c>
      <c r="F127" s="36" t="s">
        <v>129</v>
      </c>
      <c r="G127" s="37"/>
      <c r="H127" s="20">
        <f>H129</f>
        <v>100</v>
      </c>
      <c r="I127" s="20">
        <f>I129</f>
        <v>100</v>
      </c>
      <c r="J127" s="20">
        <f>J129</f>
        <v>100</v>
      </c>
      <c r="K127" s="6"/>
      <c r="L127" s="6"/>
      <c r="M127" s="6"/>
      <c r="N127" s="6"/>
      <c r="O127" s="6"/>
    </row>
    <row r="128" spans="1:15" s="7" customFormat="1" ht="39" customHeight="1" x14ac:dyDescent="0.25">
      <c r="A128" s="14"/>
      <c r="B128" s="43" t="s">
        <v>46</v>
      </c>
      <c r="C128" s="25" t="s">
        <v>35</v>
      </c>
      <c r="D128" s="25" t="s">
        <v>115</v>
      </c>
      <c r="E128" s="25" t="s">
        <v>126</v>
      </c>
      <c r="F128" s="36" t="s">
        <v>129</v>
      </c>
      <c r="G128" s="37">
        <v>200</v>
      </c>
      <c r="H128" s="20">
        <f>H129</f>
        <v>100</v>
      </c>
      <c r="I128" s="20">
        <f>I129</f>
        <v>100</v>
      </c>
      <c r="J128" s="20">
        <f>J129</f>
        <v>100</v>
      </c>
      <c r="K128" s="6"/>
      <c r="L128" s="6"/>
      <c r="M128" s="6"/>
      <c r="N128" s="6"/>
      <c r="O128" s="6"/>
    </row>
    <row r="129" spans="1:15" s="7" customFormat="1" ht="39.75" customHeight="1" x14ac:dyDescent="0.25">
      <c r="A129" s="14"/>
      <c r="B129" s="57" t="s">
        <v>47</v>
      </c>
      <c r="C129" s="25" t="s">
        <v>35</v>
      </c>
      <c r="D129" s="25" t="s">
        <v>115</v>
      </c>
      <c r="E129" s="25" t="s">
        <v>126</v>
      </c>
      <c r="F129" s="36" t="s">
        <v>129</v>
      </c>
      <c r="G129" s="37">
        <v>240</v>
      </c>
      <c r="H129" s="20">
        <v>100</v>
      </c>
      <c r="I129" s="20">
        <v>100</v>
      </c>
      <c r="J129" s="20">
        <v>100</v>
      </c>
      <c r="K129" s="6"/>
      <c r="L129" s="6"/>
      <c r="M129" s="6"/>
      <c r="N129" s="6"/>
      <c r="O129" s="6"/>
    </row>
    <row r="130" spans="1:15" s="7" customFormat="1" ht="54" customHeight="1" x14ac:dyDescent="0.25">
      <c r="A130" s="14"/>
      <c r="B130" s="64" t="s">
        <v>66</v>
      </c>
      <c r="C130" s="24" t="s">
        <v>35</v>
      </c>
      <c r="D130" s="38" t="s">
        <v>115</v>
      </c>
      <c r="E130" s="38" t="s">
        <v>126</v>
      </c>
      <c r="F130" s="39" t="s">
        <v>85</v>
      </c>
      <c r="G130" s="38"/>
      <c r="H130" s="17">
        <f>H131</f>
        <v>39</v>
      </c>
      <c r="I130" s="17">
        <f t="shared" ref="I130:J132" si="15">I131</f>
        <v>40</v>
      </c>
      <c r="J130" s="17">
        <f t="shared" si="15"/>
        <v>40</v>
      </c>
      <c r="K130" s="6"/>
      <c r="L130" s="6"/>
      <c r="M130" s="6"/>
      <c r="N130" s="6"/>
      <c r="O130" s="6"/>
    </row>
    <row r="131" spans="1:15" s="7" customFormat="1" ht="15.75" x14ac:dyDescent="0.25">
      <c r="A131" s="14"/>
      <c r="B131" s="43" t="s">
        <v>7</v>
      </c>
      <c r="C131" s="25" t="s">
        <v>35</v>
      </c>
      <c r="D131" s="25" t="s">
        <v>115</v>
      </c>
      <c r="E131" s="25" t="s">
        <v>126</v>
      </c>
      <c r="F131" s="45" t="s">
        <v>69</v>
      </c>
      <c r="G131" s="38"/>
      <c r="H131" s="18">
        <f>H132</f>
        <v>39</v>
      </c>
      <c r="I131" s="18">
        <f t="shared" si="15"/>
        <v>40</v>
      </c>
      <c r="J131" s="18">
        <f t="shared" si="15"/>
        <v>40</v>
      </c>
      <c r="K131" s="6"/>
      <c r="L131" s="6"/>
      <c r="M131" s="6"/>
      <c r="N131" s="6"/>
      <c r="O131" s="6"/>
    </row>
    <row r="132" spans="1:15" s="7" customFormat="1" ht="15.75" x14ac:dyDescent="0.25">
      <c r="A132" s="14"/>
      <c r="B132" s="43" t="s">
        <v>7</v>
      </c>
      <c r="C132" s="25" t="s">
        <v>35</v>
      </c>
      <c r="D132" s="25" t="s">
        <v>115</v>
      </c>
      <c r="E132" s="25" t="s">
        <v>126</v>
      </c>
      <c r="F132" s="45" t="s">
        <v>70</v>
      </c>
      <c r="G132" s="27"/>
      <c r="H132" s="18">
        <f>H133</f>
        <v>39</v>
      </c>
      <c r="I132" s="18">
        <f t="shared" si="15"/>
        <v>40</v>
      </c>
      <c r="J132" s="18">
        <f t="shared" si="15"/>
        <v>40</v>
      </c>
      <c r="K132" s="6"/>
      <c r="L132" s="6"/>
      <c r="M132" s="6"/>
      <c r="N132" s="6"/>
      <c r="O132" s="6"/>
    </row>
    <row r="133" spans="1:15" s="7" customFormat="1" ht="27.75" customHeight="1" x14ac:dyDescent="0.25">
      <c r="A133" s="14"/>
      <c r="B133" s="43" t="s">
        <v>131</v>
      </c>
      <c r="C133" s="25" t="s">
        <v>35</v>
      </c>
      <c r="D133" s="25" t="s">
        <v>115</v>
      </c>
      <c r="E133" s="25" t="s">
        <v>126</v>
      </c>
      <c r="F133" s="25" t="s">
        <v>132</v>
      </c>
      <c r="G133" s="27"/>
      <c r="H133" s="18">
        <f>H135</f>
        <v>39</v>
      </c>
      <c r="I133" s="18">
        <f>I135</f>
        <v>40</v>
      </c>
      <c r="J133" s="18">
        <f>J135</f>
        <v>40</v>
      </c>
      <c r="K133" s="6"/>
      <c r="L133" s="6"/>
      <c r="M133" s="6"/>
      <c r="N133" s="6"/>
      <c r="O133" s="6"/>
    </row>
    <row r="134" spans="1:15" s="7" customFormat="1" ht="36.75" customHeight="1" x14ac:dyDescent="0.25">
      <c r="A134" s="14"/>
      <c r="B134" s="43" t="s">
        <v>46</v>
      </c>
      <c r="C134" s="25" t="s">
        <v>35</v>
      </c>
      <c r="D134" s="25" t="s">
        <v>115</v>
      </c>
      <c r="E134" s="25" t="s">
        <v>126</v>
      </c>
      <c r="F134" s="25" t="s">
        <v>132</v>
      </c>
      <c r="G134" s="27">
        <v>200</v>
      </c>
      <c r="H134" s="18">
        <f>H135</f>
        <v>39</v>
      </c>
      <c r="I134" s="18">
        <f>I135</f>
        <v>40</v>
      </c>
      <c r="J134" s="18">
        <f>J135</f>
        <v>40</v>
      </c>
      <c r="K134" s="6"/>
      <c r="L134" s="6"/>
      <c r="M134" s="6"/>
      <c r="N134" s="6"/>
      <c r="O134" s="6"/>
    </row>
    <row r="135" spans="1:15" s="7" customFormat="1" ht="46.5" customHeight="1" x14ac:dyDescent="0.25">
      <c r="A135" s="14"/>
      <c r="B135" s="57" t="s">
        <v>47</v>
      </c>
      <c r="C135" s="25" t="s">
        <v>35</v>
      </c>
      <c r="D135" s="25" t="s">
        <v>115</v>
      </c>
      <c r="E135" s="25" t="s">
        <v>126</v>
      </c>
      <c r="F135" s="25" t="s">
        <v>132</v>
      </c>
      <c r="G135" s="27">
        <v>240</v>
      </c>
      <c r="H135" s="18">
        <v>39</v>
      </c>
      <c r="I135" s="18">
        <v>40</v>
      </c>
      <c r="J135" s="18">
        <v>40</v>
      </c>
      <c r="K135" s="6"/>
      <c r="L135" s="6"/>
      <c r="M135" s="6"/>
      <c r="N135" s="6"/>
      <c r="O135" s="6"/>
    </row>
    <row r="136" spans="1:15" s="7" customFormat="1" ht="21.75" customHeight="1" x14ac:dyDescent="0.25">
      <c r="A136" s="14">
        <v>5</v>
      </c>
      <c r="B136" s="56" t="s">
        <v>20</v>
      </c>
      <c r="C136" s="24" t="s">
        <v>35</v>
      </c>
      <c r="D136" s="26" t="s">
        <v>133</v>
      </c>
      <c r="E136" s="26"/>
      <c r="F136" s="26" t="s">
        <v>134</v>
      </c>
      <c r="G136" s="14" t="s">
        <v>134</v>
      </c>
      <c r="H136" s="16">
        <f>H137+H144</f>
        <v>4055.0499999999997</v>
      </c>
      <c r="I136" s="16">
        <f t="shared" ref="I136:J136" si="16">I137+I144</f>
        <v>3029.3500000000004</v>
      </c>
      <c r="J136" s="16">
        <f t="shared" si="16"/>
        <v>3030.9500000000003</v>
      </c>
      <c r="K136" s="6"/>
      <c r="L136" s="6"/>
      <c r="M136" s="6"/>
      <c r="N136" s="6"/>
      <c r="O136" s="6"/>
    </row>
    <row r="137" spans="1:15" s="7" customFormat="1" ht="15.75" x14ac:dyDescent="0.25">
      <c r="A137" s="14"/>
      <c r="B137" s="56" t="s">
        <v>26</v>
      </c>
      <c r="C137" s="24" t="s">
        <v>35</v>
      </c>
      <c r="D137" s="24" t="s">
        <v>133</v>
      </c>
      <c r="E137" s="24" t="s">
        <v>135</v>
      </c>
      <c r="F137" s="26"/>
      <c r="G137" s="14"/>
      <c r="H137" s="16">
        <f>H138</f>
        <v>88.5</v>
      </c>
      <c r="I137" s="16">
        <f t="shared" ref="I137:J140" si="17">I138</f>
        <v>89</v>
      </c>
      <c r="J137" s="16">
        <f t="shared" si="17"/>
        <v>89</v>
      </c>
      <c r="K137" s="6"/>
      <c r="L137" s="6"/>
      <c r="M137" s="6"/>
      <c r="N137" s="6"/>
      <c r="O137" s="6"/>
    </row>
    <row r="138" spans="1:15" s="7" customFormat="1" ht="47.25" x14ac:dyDescent="0.25">
      <c r="A138" s="14"/>
      <c r="B138" s="56" t="s">
        <v>66</v>
      </c>
      <c r="C138" s="24" t="s">
        <v>35</v>
      </c>
      <c r="D138" s="28" t="s">
        <v>133</v>
      </c>
      <c r="E138" s="25" t="s">
        <v>135</v>
      </c>
      <c r="F138" s="46" t="s">
        <v>85</v>
      </c>
      <c r="G138" s="14"/>
      <c r="H138" s="17">
        <f>H139</f>
        <v>88.5</v>
      </c>
      <c r="I138" s="17">
        <f t="shared" si="17"/>
        <v>89</v>
      </c>
      <c r="J138" s="17">
        <f t="shared" si="17"/>
        <v>89</v>
      </c>
      <c r="K138" s="6"/>
      <c r="L138" s="6"/>
      <c r="M138" s="6"/>
      <c r="N138" s="6"/>
      <c r="O138" s="6"/>
    </row>
    <row r="139" spans="1:15" s="7" customFormat="1" ht="15.75" x14ac:dyDescent="0.25">
      <c r="A139" s="14"/>
      <c r="B139" s="43" t="s">
        <v>7</v>
      </c>
      <c r="C139" s="25" t="s">
        <v>35</v>
      </c>
      <c r="D139" s="28" t="s">
        <v>133</v>
      </c>
      <c r="E139" s="25" t="s">
        <v>135</v>
      </c>
      <c r="F139" s="45" t="s">
        <v>69</v>
      </c>
      <c r="G139" s="14"/>
      <c r="H139" s="18">
        <f>H140</f>
        <v>88.5</v>
      </c>
      <c r="I139" s="18">
        <f t="shared" si="17"/>
        <v>89</v>
      </c>
      <c r="J139" s="18">
        <f t="shared" si="17"/>
        <v>89</v>
      </c>
      <c r="K139" s="6"/>
      <c r="L139" s="6"/>
      <c r="M139" s="6"/>
      <c r="N139" s="6"/>
      <c r="O139" s="6"/>
    </row>
    <row r="140" spans="1:15" s="7" customFormat="1" ht="15.75" x14ac:dyDescent="0.25">
      <c r="A140" s="14"/>
      <c r="B140" s="43" t="s">
        <v>7</v>
      </c>
      <c r="C140" s="25" t="s">
        <v>35</v>
      </c>
      <c r="D140" s="28" t="s">
        <v>133</v>
      </c>
      <c r="E140" s="25" t="s">
        <v>135</v>
      </c>
      <c r="F140" s="45" t="s">
        <v>70</v>
      </c>
      <c r="G140" s="29"/>
      <c r="H140" s="18">
        <f>H141</f>
        <v>88.5</v>
      </c>
      <c r="I140" s="18">
        <f t="shared" si="17"/>
        <v>89</v>
      </c>
      <c r="J140" s="18">
        <f t="shared" si="17"/>
        <v>89</v>
      </c>
      <c r="K140" s="6"/>
      <c r="L140" s="6"/>
      <c r="M140" s="6"/>
      <c r="N140" s="6"/>
      <c r="O140" s="6"/>
    </row>
    <row r="141" spans="1:15" s="7" customFormat="1" ht="15.75" x14ac:dyDescent="0.25">
      <c r="A141" s="14"/>
      <c r="B141" s="57" t="s">
        <v>136</v>
      </c>
      <c r="C141" s="25" t="s">
        <v>35</v>
      </c>
      <c r="D141" s="28" t="s">
        <v>133</v>
      </c>
      <c r="E141" s="25" t="s">
        <v>135</v>
      </c>
      <c r="F141" s="28" t="s">
        <v>137</v>
      </c>
      <c r="G141" s="29"/>
      <c r="H141" s="18">
        <f>H143</f>
        <v>88.5</v>
      </c>
      <c r="I141" s="18">
        <f>I143</f>
        <v>89</v>
      </c>
      <c r="J141" s="18">
        <f>J143</f>
        <v>89</v>
      </c>
      <c r="K141" s="6"/>
      <c r="L141" s="6"/>
      <c r="M141" s="6"/>
      <c r="N141" s="6"/>
      <c r="O141" s="6"/>
    </row>
    <row r="142" spans="1:15" s="7" customFormat="1" ht="31.5" x14ac:dyDescent="0.25">
      <c r="A142" s="14"/>
      <c r="B142" s="43" t="s">
        <v>46</v>
      </c>
      <c r="C142" s="25" t="s">
        <v>35</v>
      </c>
      <c r="D142" s="28" t="s">
        <v>133</v>
      </c>
      <c r="E142" s="25" t="s">
        <v>135</v>
      </c>
      <c r="F142" s="28" t="s">
        <v>137</v>
      </c>
      <c r="G142" s="29">
        <v>200</v>
      </c>
      <c r="H142" s="18">
        <f>H143</f>
        <v>88.5</v>
      </c>
      <c r="I142" s="18">
        <f>I143</f>
        <v>89</v>
      </c>
      <c r="J142" s="18">
        <f>J143</f>
        <v>89</v>
      </c>
      <c r="K142" s="6"/>
      <c r="L142" s="6"/>
      <c r="M142" s="6"/>
      <c r="N142" s="6"/>
      <c r="O142" s="6"/>
    </row>
    <row r="143" spans="1:15" s="7" customFormat="1" ht="33" customHeight="1" x14ac:dyDescent="0.25">
      <c r="A143" s="14"/>
      <c r="B143" s="57" t="s">
        <v>47</v>
      </c>
      <c r="C143" s="25" t="s">
        <v>35</v>
      </c>
      <c r="D143" s="28" t="s">
        <v>133</v>
      </c>
      <c r="E143" s="25" t="s">
        <v>135</v>
      </c>
      <c r="F143" s="28" t="s">
        <v>137</v>
      </c>
      <c r="G143" s="29">
        <v>240</v>
      </c>
      <c r="H143" s="18">
        <v>88.5</v>
      </c>
      <c r="I143" s="18">
        <v>89</v>
      </c>
      <c r="J143" s="18">
        <v>89</v>
      </c>
      <c r="K143" s="6"/>
      <c r="L143" s="6"/>
      <c r="M143" s="6"/>
      <c r="N143" s="6"/>
      <c r="O143" s="6"/>
    </row>
    <row r="144" spans="1:15" s="7" customFormat="1" ht="19.5" customHeight="1" x14ac:dyDescent="0.25">
      <c r="A144" s="14"/>
      <c r="B144" s="56" t="s">
        <v>21</v>
      </c>
      <c r="C144" s="24" t="s">
        <v>35</v>
      </c>
      <c r="D144" s="24" t="s">
        <v>133</v>
      </c>
      <c r="E144" s="24" t="s">
        <v>138</v>
      </c>
      <c r="F144" s="26"/>
      <c r="G144" s="14"/>
      <c r="H144" s="16">
        <f>H145+H150+H155+H178+H165+H170</f>
        <v>3966.5499999999997</v>
      </c>
      <c r="I144" s="16">
        <f>I145+I150+I155+I178+I165+I170</f>
        <v>2940.3500000000004</v>
      </c>
      <c r="J144" s="16">
        <f>J145+J150+J155+J178+J165+J170</f>
        <v>2941.9500000000003</v>
      </c>
      <c r="K144" s="6"/>
      <c r="L144" s="6"/>
      <c r="M144" s="6"/>
      <c r="N144" s="6"/>
      <c r="O144" s="6"/>
    </row>
    <row r="145" spans="1:15" s="9" customFormat="1" ht="71.25" customHeight="1" x14ac:dyDescent="0.25">
      <c r="A145" s="14"/>
      <c r="B145" s="56" t="s">
        <v>172</v>
      </c>
      <c r="C145" s="24" t="s">
        <v>35</v>
      </c>
      <c r="D145" s="24" t="s">
        <v>133</v>
      </c>
      <c r="E145" s="24" t="s">
        <v>138</v>
      </c>
      <c r="F145" s="26" t="s">
        <v>139</v>
      </c>
      <c r="G145" s="14"/>
      <c r="H145" s="16">
        <f>H146</f>
        <v>1889</v>
      </c>
      <c r="I145" s="16">
        <f t="shared" ref="I145:J148" si="18">I146</f>
        <v>1882.1</v>
      </c>
      <c r="J145" s="16">
        <f t="shared" si="18"/>
        <v>1882.1</v>
      </c>
      <c r="K145" s="8"/>
      <c r="L145" s="8"/>
      <c r="M145" s="8"/>
      <c r="N145" s="8"/>
      <c r="O145" s="8"/>
    </row>
    <row r="146" spans="1:15" s="7" customFormat="1" ht="55.5" customHeight="1" x14ac:dyDescent="0.25">
      <c r="A146" s="14"/>
      <c r="B146" s="57" t="s">
        <v>173</v>
      </c>
      <c r="C146" s="25" t="s">
        <v>35</v>
      </c>
      <c r="D146" s="25" t="s">
        <v>133</v>
      </c>
      <c r="E146" s="25" t="s">
        <v>138</v>
      </c>
      <c r="F146" s="28" t="s">
        <v>140</v>
      </c>
      <c r="G146" s="29"/>
      <c r="H146" s="20">
        <f>H147</f>
        <v>1889</v>
      </c>
      <c r="I146" s="20">
        <f t="shared" si="18"/>
        <v>1882.1</v>
      </c>
      <c r="J146" s="20">
        <f t="shared" si="18"/>
        <v>1882.1</v>
      </c>
      <c r="K146" s="6"/>
      <c r="L146" s="6"/>
      <c r="M146" s="6"/>
      <c r="N146" s="6"/>
      <c r="O146" s="6"/>
    </row>
    <row r="147" spans="1:15" s="7" customFormat="1" ht="39.75" customHeight="1" x14ac:dyDescent="0.25">
      <c r="A147" s="14"/>
      <c r="B147" s="43" t="s">
        <v>141</v>
      </c>
      <c r="C147" s="25" t="s">
        <v>35</v>
      </c>
      <c r="D147" s="25" t="s">
        <v>133</v>
      </c>
      <c r="E147" s="25" t="s">
        <v>138</v>
      </c>
      <c r="F147" s="28" t="s">
        <v>140</v>
      </c>
      <c r="G147" s="29"/>
      <c r="H147" s="20">
        <f>H148</f>
        <v>1889</v>
      </c>
      <c r="I147" s="20">
        <f t="shared" si="18"/>
        <v>1882.1</v>
      </c>
      <c r="J147" s="20">
        <f t="shared" si="18"/>
        <v>1882.1</v>
      </c>
      <c r="K147" s="6"/>
      <c r="L147" s="6"/>
      <c r="M147" s="6"/>
      <c r="N147" s="6"/>
      <c r="O147" s="6"/>
    </row>
    <row r="148" spans="1:15" s="7" customFormat="1" ht="36" customHeight="1" x14ac:dyDescent="0.25">
      <c r="A148" s="14"/>
      <c r="B148" s="43" t="s">
        <v>46</v>
      </c>
      <c r="C148" s="25" t="s">
        <v>35</v>
      </c>
      <c r="D148" s="25" t="s">
        <v>133</v>
      </c>
      <c r="E148" s="25" t="s">
        <v>138</v>
      </c>
      <c r="F148" s="28" t="s">
        <v>140</v>
      </c>
      <c r="G148" s="29">
        <v>200</v>
      </c>
      <c r="H148" s="20">
        <f>H149</f>
        <v>1889</v>
      </c>
      <c r="I148" s="20">
        <f t="shared" si="18"/>
        <v>1882.1</v>
      </c>
      <c r="J148" s="20">
        <f t="shared" si="18"/>
        <v>1882.1</v>
      </c>
      <c r="K148" s="6"/>
      <c r="L148" s="6"/>
      <c r="M148" s="6"/>
      <c r="N148" s="6"/>
      <c r="O148" s="6"/>
    </row>
    <row r="149" spans="1:15" s="7" customFormat="1" ht="44.25" customHeight="1" x14ac:dyDescent="0.25">
      <c r="A149" s="14"/>
      <c r="B149" s="57" t="s">
        <v>47</v>
      </c>
      <c r="C149" s="25" t="s">
        <v>35</v>
      </c>
      <c r="D149" s="25" t="s">
        <v>133</v>
      </c>
      <c r="E149" s="25" t="s">
        <v>138</v>
      </c>
      <c r="F149" s="28" t="s">
        <v>140</v>
      </c>
      <c r="G149" s="29">
        <v>240</v>
      </c>
      <c r="H149" s="20">
        <v>1889</v>
      </c>
      <c r="I149" s="20">
        <f>1262.1+620</f>
        <v>1882.1</v>
      </c>
      <c r="J149" s="20">
        <v>1882.1</v>
      </c>
      <c r="K149" s="6"/>
      <c r="L149" s="6"/>
      <c r="M149" s="6"/>
      <c r="N149" s="6"/>
      <c r="O149" s="6"/>
    </row>
    <row r="150" spans="1:15" s="7" customFormat="1" ht="72.75" customHeight="1" x14ac:dyDescent="0.25">
      <c r="A150" s="14"/>
      <c r="B150" s="56" t="s">
        <v>174</v>
      </c>
      <c r="C150" s="24" t="s">
        <v>35</v>
      </c>
      <c r="D150" s="24" t="s">
        <v>133</v>
      </c>
      <c r="E150" s="24" t="s">
        <v>138</v>
      </c>
      <c r="F150" s="26" t="s">
        <v>142</v>
      </c>
      <c r="G150" s="14"/>
      <c r="H150" s="16">
        <f>H151</f>
        <v>36</v>
      </c>
      <c r="I150" s="16">
        <f t="shared" ref="I150:J153" si="19">I151</f>
        <v>36</v>
      </c>
      <c r="J150" s="16">
        <f t="shared" si="19"/>
        <v>36</v>
      </c>
      <c r="K150" s="6"/>
      <c r="L150" s="6"/>
      <c r="M150" s="6"/>
      <c r="N150" s="6"/>
      <c r="O150" s="6"/>
    </row>
    <row r="151" spans="1:15" s="7" customFormat="1" ht="47.25" customHeight="1" x14ac:dyDescent="0.25">
      <c r="A151" s="14"/>
      <c r="B151" s="57" t="s">
        <v>143</v>
      </c>
      <c r="C151" s="25" t="s">
        <v>35</v>
      </c>
      <c r="D151" s="25" t="s">
        <v>133</v>
      </c>
      <c r="E151" s="25" t="s">
        <v>138</v>
      </c>
      <c r="F151" s="28" t="s">
        <v>142</v>
      </c>
      <c r="G151" s="29"/>
      <c r="H151" s="20">
        <f>H152</f>
        <v>36</v>
      </c>
      <c r="I151" s="20">
        <f t="shared" si="19"/>
        <v>36</v>
      </c>
      <c r="J151" s="20">
        <f t="shared" si="19"/>
        <v>36</v>
      </c>
      <c r="K151" s="6"/>
      <c r="L151" s="6"/>
      <c r="M151" s="6"/>
      <c r="N151" s="6"/>
      <c r="O151" s="6"/>
    </row>
    <row r="152" spans="1:15" s="7" customFormat="1" ht="35.25" customHeight="1" x14ac:dyDescent="0.25">
      <c r="A152" s="14"/>
      <c r="B152" s="43" t="s">
        <v>144</v>
      </c>
      <c r="C152" s="25" t="s">
        <v>35</v>
      </c>
      <c r="D152" s="25" t="s">
        <v>133</v>
      </c>
      <c r="E152" s="25" t="s">
        <v>138</v>
      </c>
      <c r="F152" s="28" t="s">
        <v>145</v>
      </c>
      <c r="G152" s="29"/>
      <c r="H152" s="20">
        <f>H153</f>
        <v>36</v>
      </c>
      <c r="I152" s="20">
        <f t="shared" si="19"/>
        <v>36</v>
      </c>
      <c r="J152" s="20">
        <f t="shared" si="19"/>
        <v>36</v>
      </c>
      <c r="K152" s="6"/>
      <c r="L152" s="6"/>
      <c r="M152" s="6"/>
      <c r="N152" s="6"/>
      <c r="O152" s="6"/>
    </row>
    <row r="153" spans="1:15" s="7" customFormat="1" ht="43.5" customHeight="1" x14ac:dyDescent="0.25">
      <c r="A153" s="14"/>
      <c r="B153" s="43" t="s">
        <v>46</v>
      </c>
      <c r="C153" s="25" t="s">
        <v>35</v>
      </c>
      <c r="D153" s="25" t="s">
        <v>133</v>
      </c>
      <c r="E153" s="25" t="s">
        <v>138</v>
      </c>
      <c r="F153" s="28" t="s">
        <v>145</v>
      </c>
      <c r="G153" s="29">
        <v>200</v>
      </c>
      <c r="H153" s="20">
        <f>H154</f>
        <v>36</v>
      </c>
      <c r="I153" s="20">
        <f t="shared" si="19"/>
        <v>36</v>
      </c>
      <c r="J153" s="20">
        <f t="shared" si="19"/>
        <v>36</v>
      </c>
      <c r="K153" s="6"/>
      <c r="L153" s="6"/>
      <c r="M153" s="6"/>
      <c r="N153" s="6"/>
      <c r="O153" s="6"/>
    </row>
    <row r="154" spans="1:15" s="7" customFormat="1" ht="49.5" customHeight="1" x14ac:dyDescent="0.25">
      <c r="A154" s="14"/>
      <c r="B154" s="57" t="s">
        <v>47</v>
      </c>
      <c r="C154" s="25" t="s">
        <v>35</v>
      </c>
      <c r="D154" s="25" t="s">
        <v>133</v>
      </c>
      <c r="E154" s="25" t="s">
        <v>138</v>
      </c>
      <c r="F154" s="28" t="s">
        <v>145</v>
      </c>
      <c r="G154" s="29">
        <v>240</v>
      </c>
      <c r="H154" s="20">
        <f>30+6</f>
        <v>36</v>
      </c>
      <c r="I154" s="20">
        <v>36</v>
      </c>
      <c r="J154" s="20">
        <v>36</v>
      </c>
      <c r="K154" s="6"/>
      <c r="L154" s="6"/>
      <c r="M154" s="6"/>
      <c r="N154" s="6"/>
      <c r="O154" s="6"/>
    </row>
    <row r="155" spans="1:15" s="7" customFormat="1" ht="77.25" customHeight="1" x14ac:dyDescent="0.25">
      <c r="A155" s="14"/>
      <c r="B155" s="56" t="s">
        <v>176</v>
      </c>
      <c r="C155" s="24" t="s">
        <v>35</v>
      </c>
      <c r="D155" s="26" t="s">
        <v>133</v>
      </c>
      <c r="E155" s="26" t="s">
        <v>138</v>
      </c>
      <c r="F155" s="46" t="s">
        <v>102</v>
      </c>
      <c r="G155" s="82"/>
      <c r="H155" s="16">
        <f>H156</f>
        <v>431.53</v>
      </c>
      <c r="I155" s="16">
        <f>I156</f>
        <v>431.53</v>
      </c>
      <c r="J155" s="16">
        <f>J156</f>
        <v>431.53</v>
      </c>
      <c r="K155" s="6"/>
      <c r="L155" s="6"/>
      <c r="M155" s="6"/>
      <c r="N155" s="6"/>
      <c r="O155" s="6"/>
    </row>
    <row r="156" spans="1:15" s="7" customFormat="1" ht="39" customHeight="1" x14ac:dyDescent="0.25">
      <c r="B156" s="43" t="s">
        <v>103</v>
      </c>
      <c r="C156" s="25" t="s">
        <v>35</v>
      </c>
      <c r="D156" s="28" t="s">
        <v>133</v>
      </c>
      <c r="E156" s="28" t="s">
        <v>138</v>
      </c>
      <c r="F156" s="45" t="s">
        <v>104</v>
      </c>
      <c r="G156" s="27"/>
      <c r="H156" s="20">
        <f>H159</f>
        <v>431.53</v>
      </c>
      <c r="I156" s="20">
        <f t="shared" ref="I156:J156" si="20">I159</f>
        <v>431.53</v>
      </c>
      <c r="J156" s="20">
        <f t="shared" si="20"/>
        <v>431.53</v>
      </c>
      <c r="K156" s="6"/>
      <c r="L156" s="6"/>
      <c r="M156" s="6"/>
      <c r="N156" s="6"/>
      <c r="O156" s="6"/>
    </row>
    <row r="157" spans="1:15" s="7" customFormat="1" ht="22.5" hidden="1" customHeight="1" x14ac:dyDescent="0.25">
      <c r="A157" s="14"/>
      <c r="B157" s="43" t="s">
        <v>105</v>
      </c>
      <c r="C157" s="25" t="s">
        <v>35</v>
      </c>
      <c r="D157" s="28" t="s">
        <v>133</v>
      </c>
      <c r="E157" s="28" t="s">
        <v>138</v>
      </c>
      <c r="F157" s="45" t="s">
        <v>106</v>
      </c>
      <c r="G157" s="27"/>
      <c r="H157" s="20">
        <f>H158</f>
        <v>0</v>
      </c>
      <c r="I157" s="20">
        <f>I158</f>
        <v>0</v>
      </c>
      <c r="J157" s="20">
        <f>J158</f>
        <v>0</v>
      </c>
      <c r="K157" s="6"/>
      <c r="L157" s="6"/>
      <c r="M157" s="6"/>
      <c r="N157" s="6"/>
      <c r="O157" s="6"/>
    </row>
    <row r="158" spans="1:15" s="7" customFormat="1" ht="14.25" hidden="1" customHeight="1" x14ac:dyDescent="0.25">
      <c r="A158" s="14"/>
      <c r="B158" s="43" t="s">
        <v>47</v>
      </c>
      <c r="C158" s="25" t="s">
        <v>35</v>
      </c>
      <c r="D158" s="28" t="s">
        <v>133</v>
      </c>
      <c r="E158" s="28" t="s">
        <v>138</v>
      </c>
      <c r="F158" s="45" t="s">
        <v>106</v>
      </c>
      <c r="G158" s="27">
        <v>240</v>
      </c>
      <c r="H158" s="20">
        <v>0</v>
      </c>
      <c r="I158" s="20">
        <v>0</v>
      </c>
      <c r="J158" s="20">
        <v>0</v>
      </c>
      <c r="K158" s="6"/>
      <c r="L158" s="6"/>
      <c r="M158" s="6"/>
      <c r="N158" s="6"/>
      <c r="O158" s="6"/>
    </row>
    <row r="159" spans="1:15" s="7" customFormat="1" ht="31.5" customHeight="1" x14ac:dyDescent="0.25">
      <c r="B159" s="57" t="s">
        <v>105</v>
      </c>
      <c r="C159" s="25" t="s">
        <v>35</v>
      </c>
      <c r="D159" s="28" t="s">
        <v>133</v>
      </c>
      <c r="E159" s="28" t="s">
        <v>138</v>
      </c>
      <c r="F159" s="45" t="s">
        <v>107</v>
      </c>
      <c r="G159" s="29"/>
      <c r="H159" s="20">
        <f>H161</f>
        <v>431.53</v>
      </c>
      <c r="I159" s="20">
        <f>I161</f>
        <v>431.53</v>
      </c>
      <c r="J159" s="20">
        <f>J161</f>
        <v>431.53</v>
      </c>
      <c r="K159" s="6"/>
      <c r="L159" s="6"/>
      <c r="M159" s="6"/>
      <c r="N159" s="6"/>
      <c r="O159" s="6"/>
    </row>
    <row r="160" spans="1:15" s="7" customFormat="1" ht="33" customHeight="1" x14ac:dyDescent="0.25">
      <c r="A160" s="14"/>
      <c r="B160" s="43" t="s">
        <v>46</v>
      </c>
      <c r="C160" s="25" t="s">
        <v>35</v>
      </c>
      <c r="D160" s="28" t="s">
        <v>133</v>
      </c>
      <c r="E160" s="28" t="s">
        <v>138</v>
      </c>
      <c r="F160" s="45" t="s">
        <v>107</v>
      </c>
      <c r="G160" s="29">
        <v>200</v>
      </c>
      <c r="H160" s="20">
        <f>H161</f>
        <v>431.53</v>
      </c>
      <c r="I160" s="20">
        <f>I161</f>
        <v>431.53</v>
      </c>
      <c r="J160" s="20">
        <f>J161</f>
        <v>431.53</v>
      </c>
      <c r="K160" s="6"/>
      <c r="L160" s="6"/>
      <c r="M160" s="6"/>
      <c r="N160" s="6"/>
      <c r="O160" s="6"/>
    </row>
    <row r="161" spans="1:15" s="7" customFormat="1" ht="35.25" customHeight="1" x14ac:dyDescent="0.25">
      <c r="A161" s="14"/>
      <c r="B161" s="57" t="s">
        <v>47</v>
      </c>
      <c r="C161" s="25" t="s">
        <v>35</v>
      </c>
      <c r="D161" s="28" t="s">
        <v>133</v>
      </c>
      <c r="E161" s="28" t="s">
        <v>138</v>
      </c>
      <c r="F161" s="45" t="s">
        <v>107</v>
      </c>
      <c r="G161" s="27">
        <v>240</v>
      </c>
      <c r="H161" s="20">
        <v>431.53</v>
      </c>
      <c r="I161" s="20">
        <v>431.53</v>
      </c>
      <c r="J161" s="20">
        <v>431.53</v>
      </c>
      <c r="K161" s="6"/>
      <c r="L161" s="6"/>
      <c r="M161" s="6"/>
      <c r="N161" s="6"/>
      <c r="O161" s="6"/>
    </row>
    <row r="162" spans="1:15" s="7" customFormat="1" ht="39.75" hidden="1" customHeight="1" x14ac:dyDescent="0.25">
      <c r="A162" s="14"/>
      <c r="B162" s="57" t="s">
        <v>108</v>
      </c>
      <c r="C162" s="25" t="s">
        <v>35</v>
      </c>
      <c r="D162" s="36" t="s">
        <v>133</v>
      </c>
      <c r="E162" s="36" t="s">
        <v>138</v>
      </c>
      <c r="F162" s="48" t="s">
        <v>109</v>
      </c>
      <c r="G162" s="27"/>
      <c r="H162" s="20">
        <f>H164</f>
        <v>0</v>
      </c>
      <c r="I162" s="20">
        <f>I164</f>
        <v>0</v>
      </c>
      <c r="J162" s="20">
        <f>J164</f>
        <v>0</v>
      </c>
      <c r="K162" s="6"/>
      <c r="L162" s="6"/>
      <c r="M162" s="6"/>
      <c r="N162" s="6"/>
      <c r="O162" s="6"/>
    </row>
    <row r="163" spans="1:15" s="7" customFormat="1" ht="42" hidden="1" customHeight="1" x14ac:dyDescent="0.25">
      <c r="A163" s="14"/>
      <c r="B163" s="43" t="s">
        <v>46</v>
      </c>
      <c r="C163" s="25" t="s">
        <v>35</v>
      </c>
      <c r="D163" s="36" t="s">
        <v>133</v>
      </c>
      <c r="E163" s="36" t="s">
        <v>138</v>
      </c>
      <c r="F163" s="48" t="s">
        <v>109</v>
      </c>
      <c r="G163" s="27">
        <v>200</v>
      </c>
      <c r="H163" s="20">
        <f>H164</f>
        <v>0</v>
      </c>
      <c r="I163" s="20">
        <f>I164</f>
        <v>0</v>
      </c>
      <c r="J163" s="20">
        <f>J164</f>
        <v>0</v>
      </c>
      <c r="K163" s="6"/>
      <c r="L163" s="6"/>
      <c r="M163" s="6"/>
      <c r="N163" s="6"/>
      <c r="O163" s="6"/>
    </row>
    <row r="164" spans="1:15" s="7" customFormat="1" ht="39.75" hidden="1" customHeight="1" x14ac:dyDescent="0.25">
      <c r="A164" s="14"/>
      <c r="B164" s="57" t="s">
        <v>47</v>
      </c>
      <c r="C164" s="25" t="s">
        <v>35</v>
      </c>
      <c r="D164" s="36" t="s">
        <v>133</v>
      </c>
      <c r="E164" s="36" t="s">
        <v>138</v>
      </c>
      <c r="F164" s="48" t="s">
        <v>109</v>
      </c>
      <c r="G164" s="27">
        <v>240</v>
      </c>
      <c r="H164" s="20">
        <v>0</v>
      </c>
      <c r="I164" s="20">
        <v>0</v>
      </c>
      <c r="J164" s="20">
        <v>0</v>
      </c>
      <c r="K164" s="6"/>
      <c r="L164" s="6"/>
      <c r="M164" s="6"/>
      <c r="N164" s="6"/>
      <c r="O164" s="6"/>
    </row>
    <row r="165" spans="1:15" s="7" customFormat="1" ht="54.75" customHeight="1" x14ac:dyDescent="0.25">
      <c r="A165" s="14"/>
      <c r="B165" s="80" t="s">
        <v>191</v>
      </c>
      <c r="C165" s="24" t="s">
        <v>35</v>
      </c>
      <c r="D165" s="34" t="s">
        <v>133</v>
      </c>
      <c r="E165" s="34" t="s">
        <v>138</v>
      </c>
      <c r="F165" s="39" t="s">
        <v>192</v>
      </c>
      <c r="G165" s="82"/>
      <c r="H165" s="16">
        <f>H166</f>
        <v>2.4000000000000004</v>
      </c>
      <c r="I165" s="16">
        <f t="shared" ref="I165:J168" si="21">I166</f>
        <v>1.9000000000000004</v>
      </c>
      <c r="J165" s="16">
        <f t="shared" si="21"/>
        <v>1.5</v>
      </c>
      <c r="K165" s="6"/>
      <c r="L165" s="6"/>
      <c r="M165" s="6"/>
      <c r="N165" s="6"/>
      <c r="O165" s="6"/>
    </row>
    <row r="166" spans="1:15" s="7" customFormat="1" ht="55.5" customHeight="1" x14ac:dyDescent="0.25">
      <c r="A166" s="14"/>
      <c r="B166" s="62" t="s">
        <v>193</v>
      </c>
      <c r="C166" s="25" t="s">
        <v>35</v>
      </c>
      <c r="D166" s="36" t="s">
        <v>133</v>
      </c>
      <c r="E166" s="36" t="s">
        <v>138</v>
      </c>
      <c r="F166" s="48" t="s">
        <v>194</v>
      </c>
      <c r="G166" s="27"/>
      <c r="H166" s="20">
        <f>H167</f>
        <v>2.4000000000000004</v>
      </c>
      <c r="I166" s="20">
        <f t="shared" si="21"/>
        <v>1.9000000000000004</v>
      </c>
      <c r="J166" s="20">
        <f t="shared" si="21"/>
        <v>1.5</v>
      </c>
      <c r="K166" s="6"/>
      <c r="L166" s="6"/>
      <c r="M166" s="6"/>
      <c r="N166" s="6"/>
      <c r="O166" s="6"/>
    </row>
    <row r="167" spans="1:15" s="7" customFormat="1" ht="52.5" customHeight="1" x14ac:dyDescent="0.25">
      <c r="A167" s="14"/>
      <c r="B167" s="62" t="s">
        <v>195</v>
      </c>
      <c r="C167" s="25" t="s">
        <v>35</v>
      </c>
      <c r="D167" s="36" t="s">
        <v>133</v>
      </c>
      <c r="E167" s="36" t="s">
        <v>138</v>
      </c>
      <c r="F167" s="48" t="s">
        <v>196</v>
      </c>
      <c r="G167" s="27"/>
      <c r="H167" s="20">
        <f>H168</f>
        <v>2.4000000000000004</v>
      </c>
      <c r="I167" s="20">
        <f t="shared" si="21"/>
        <v>1.9000000000000004</v>
      </c>
      <c r="J167" s="20">
        <f t="shared" si="21"/>
        <v>1.5</v>
      </c>
      <c r="K167" s="6"/>
      <c r="L167" s="6"/>
      <c r="M167" s="6"/>
      <c r="N167" s="6"/>
      <c r="O167" s="6"/>
    </row>
    <row r="168" spans="1:15" s="7" customFormat="1" ht="39.75" customHeight="1" x14ac:dyDescent="0.25">
      <c r="A168" s="14"/>
      <c r="B168" s="43" t="s">
        <v>46</v>
      </c>
      <c r="C168" s="25" t="s">
        <v>35</v>
      </c>
      <c r="D168" s="36" t="s">
        <v>133</v>
      </c>
      <c r="E168" s="36" t="s">
        <v>138</v>
      </c>
      <c r="F168" s="48" t="s">
        <v>196</v>
      </c>
      <c r="G168" s="27">
        <v>200</v>
      </c>
      <c r="H168" s="20">
        <f>H169</f>
        <v>2.4000000000000004</v>
      </c>
      <c r="I168" s="20">
        <f t="shared" si="21"/>
        <v>1.9000000000000004</v>
      </c>
      <c r="J168" s="20">
        <f t="shared" si="21"/>
        <v>1.5</v>
      </c>
      <c r="K168" s="6"/>
      <c r="L168" s="6"/>
      <c r="M168" s="6"/>
      <c r="N168" s="6"/>
      <c r="O168" s="6"/>
    </row>
    <row r="169" spans="1:15" s="7" customFormat="1" ht="39.75" customHeight="1" thickBot="1" x14ac:dyDescent="0.3">
      <c r="A169" s="14"/>
      <c r="B169" s="57" t="s">
        <v>47</v>
      </c>
      <c r="C169" s="25" t="s">
        <v>35</v>
      </c>
      <c r="D169" s="36" t="s">
        <v>133</v>
      </c>
      <c r="E169" s="36" t="s">
        <v>138</v>
      </c>
      <c r="F169" s="48" t="s">
        <v>196</v>
      </c>
      <c r="G169" s="27">
        <v>240</v>
      </c>
      <c r="H169" s="20">
        <f>12.4-10</f>
        <v>2.4000000000000004</v>
      </c>
      <c r="I169" s="20">
        <f>11.9-10</f>
        <v>1.9000000000000004</v>
      </c>
      <c r="J169" s="20">
        <f>11.5-10</f>
        <v>1.5</v>
      </c>
      <c r="K169" s="6"/>
      <c r="L169" s="6"/>
      <c r="M169" s="6"/>
      <c r="N169" s="6"/>
      <c r="O169" s="6"/>
    </row>
    <row r="170" spans="1:15" s="7" customFormat="1" ht="90" customHeight="1" thickBot="1" x14ac:dyDescent="0.3">
      <c r="A170" s="14"/>
      <c r="B170" s="75" t="s">
        <v>184</v>
      </c>
      <c r="C170" s="25" t="s">
        <v>35</v>
      </c>
      <c r="D170" s="36" t="s">
        <v>133</v>
      </c>
      <c r="E170" s="36" t="s">
        <v>138</v>
      </c>
      <c r="F170" s="46" t="s">
        <v>186</v>
      </c>
      <c r="G170" s="27"/>
      <c r="H170" s="16">
        <f>H171</f>
        <v>1143.1199999999999</v>
      </c>
      <c r="I170" s="16">
        <f t="shared" ref="I170:J170" si="22">I171</f>
        <v>114.32</v>
      </c>
      <c r="J170" s="16">
        <f t="shared" si="22"/>
        <v>114.32</v>
      </c>
      <c r="K170" s="6"/>
      <c r="L170" s="6"/>
      <c r="M170" s="6"/>
      <c r="N170" s="6"/>
      <c r="O170" s="6"/>
    </row>
    <row r="171" spans="1:15" s="7" customFormat="1" ht="60.75" customHeight="1" x14ac:dyDescent="0.25">
      <c r="A171" s="14"/>
      <c r="B171" s="40" t="s">
        <v>185</v>
      </c>
      <c r="C171" s="25" t="s">
        <v>35</v>
      </c>
      <c r="D171" s="36" t="s">
        <v>133</v>
      </c>
      <c r="E171" s="36" t="s">
        <v>138</v>
      </c>
      <c r="F171" s="45" t="s">
        <v>187</v>
      </c>
      <c r="G171" s="27"/>
      <c r="H171" s="20">
        <f>H176+H172</f>
        <v>1143.1199999999999</v>
      </c>
      <c r="I171" s="20">
        <f t="shared" ref="I171:J171" si="23">I176+I172</f>
        <v>114.32</v>
      </c>
      <c r="J171" s="20">
        <f t="shared" si="23"/>
        <v>114.32</v>
      </c>
      <c r="K171" s="6"/>
      <c r="L171" s="6"/>
      <c r="M171" s="6"/>
      <c r="N171" s="6"/>
      <c r="O171" s="6"/>
    </row>
    <row r="172" spans="1:15" s="7" customFormat="1" ht="57" customHeight="1" x14ac:dyDescent="0.25">
      <c r="A172" s="14"/>
      <c r="B172" s="91" t="s">
        <v>215</v>
      </c>
      <c r="C172" s="87" t="s">
        <v>35</v>
      </c>
      <c r="D172" s="88" t="s">
        <v>133</v>
      </c>
      <c r="E172" s="88" t="s">
        <v>138</v>
      </c>
      <c r="F172" s="89" t="s">
        <v>216</v>
      </c>
      <c r="G172" s="92"/>
      <c r="H172" s="20">
        <f>H173</f>
        <v>1028.8</v>
      </c>
      <c r="I172" s="20">
        <f t="shared" ref="I172:J173" si="24">I173</f>
        <v>0</v>
      </c>
      <c r="J172" s="20">
        <f t="shared" si="24"/>
        <v>0</v>
      </c>
      <c r="K172" s="6"/>
      <c r="L172" s="6"/>
      <c r="M172" s="6"/>
      <c r="N172" s="6"/>
      <c r="O172" s="6"/>
    </row>
    <row r="173" spans="1:15" s="7" customFormat="1" ht="42" customHeight="1" x14ac:dyDescent="0.25">
      <c r="A173" s="14"/>
      <c r="B173" s="85" t="s">
        <v>46</v>
      </c>
      <c r="C173" s="87" t="s">
        <v>35</v>
      </c>
      <c r="D173" s="88" t="s">
        <v>133</v>
      </c>
      <c r="E173" s="88" t="s">
        <v>138</v>
      </c>
      <c r="F173" s="89" t="s">
        <v>216</v>
      </c>
      <c r="G173" s="90">
        <v>200</v>
      </c>
      <c r="H173" s="20">
        <f>H174</f>
        <v>1028.8</v>
      </c>
      <c r="I173" s="20">
        <f t="shared" si="24"/>
        <v>0</v>
      </c>
      <c r="J173" s="20">
        <f t="shared" si="24"/>
        <v>0</v>
      </c>
      <c r="K173" s="6"/>
      <c r="L173" s="6"/>
      <c r="M173" s="6"/>
      <c r="N173" s="6"/>
      <c r="O173" s="6"/>
    </row>
    <row r="174" spans="1:15" s="7" customFormat="1" ht="41.25" customHeight="1" x14ac:dyDescent="0.25">
      <c r="A174" s="14"/>
      <c r="B174" s="86" t="s">
        <v>47</v>
      </c>
      <c r="C174" s="87" t="s">
        <v>35</v>
      </c>
      <c r="D174" s="88" t="s">
        <v>133</v>
      </c>
      <c r="E174" s="88" t="s">
        <v>138</v>
      </c>
      <c r="F174" s="89" t="s">
        <v>216</v>
      </c>
      <c r="G174" s="90">
        <v>240</v>
      </c>
      <c r="H174" s="20">
        <v>1028.8</v>
      </c>
      <c r="I174" s="20">
        <v>0</v>
      </c>
      <c r="J174" s="20">
        <v>0</v>
      </c>
      <c r="K174" s="6"/>
      <c r="L174" s="6"/>
      <c r="M174" s="6"/>
      <c r="N174" s="6"/>
      <c r="O174" s="6"/>
    </row>
    <row r="175" spans="1:15" s="7" customFormat="1" ht="41.25" customHeight="1" x14ac:dyDescent="0.25">
      <c r="A175" s="14"/>
      <c r="B175" s="57" t="s">
        <v>108</v>
      </c>
      <c r="C175" s="25" t="s">
        <v>35</v>
      </c>
      <c r="D175" s="28" t="s">
        <v>133</v>
      </c>
      <c r="E175" s="28" t="s">
        <v>138</v>
      </c>
      <c r="F175" s="41" t="s">
        <v>188</v>
      </c>
      <c r="G175" s="90"/>
      <c r="H175" s="20">
        <f>H176</f>
        <v>114.32</v>
      </c>
      <c r="I175" s="20">
        <f t="shared" ref="I175:J175" si="25">I176</f>
        <v>114.32</v>
      </c>
      <c r="J175" s="20">
        <f t="shared" si="25"/>
        <v>114.32</v>
      </c>
      <c r="K175" s="6"/>
      <c r="L175" s="6"/>
      <c r="M175" s="6"/>
      <c r="N175" s="6"/>
      <c r="O175" s="6"/>
    </row>
    <row r="176" spans="1:15" s="7" customFormat="1" ht="31.5" x14ac:dyDescent="0.25">
      <c r="A176" s="14"/>
      <c r="B176" s="43" t="s">
        <v>46</v>
      </c>
      <c r="C176" s="25" t="s">
        <v>35</v>
      </c>
      <c r="D176" s="28" t="s">
        <v>133</v>
      </c>
      <c r="E176" s="28" t="s">
        <v>138</v>
      </c>
      <c r="F176" s="41" t="s">
        <v>188</v>
      </c>
      <c r="G176" s="29">
        <v>200</v>
      </c>
      <c r="H176" s="20">
        <f>H177</f>
        <v>114.32</v>
      </c>
      <c r="I176" s="20">
        <f t="shared" ref="I176:J176" si="26">I177</f>
        <v>114.32</v>
      </c>
      <c r="J176" s="20">
        <f t="shared" si="26"/>
        <v>114.32</v>
      </c>
      <c r="K176" s="6"/>
      <c r="L176" s="6"/>
      <c r="M176" s="6"/>
      <c r="N176" s="6"/>
      <c r="O176" s="6"/>
    </row>
    <row r="177" spans="1:15" s="7" customFormat="1" ht="40.5" customHeight="1" x14ac:dyDescent="0.25">
      <c r="A177" s="14"/>
      <c r="B177" s="57" t="s">
        <v>47</v>
      </c>
      <c r="C177" s="25" t="s">
        <v>35</v>
      </c>
      <c r="D177" s="28" t="s">
        <v>133</v>
      </c>
      <c r="E177" s="28" t="s">
        <v>138</v>
      </c>
      <c r="F177" s="41" t="s">
        <v>188</v>
      </c>
      <c r="G177" s="27">
        <v>240</v>
      </c>
      <c r="H177" s="20">
        <v>114.32</v>
      </c>
      <c r="I177" s="20">
        <v>114.32</v>
      </c>
      <c r="J177" s="20">
        <v>114.32</v>
      </c>
      <c r="K177" s="6"/>
      <c r="L177" s="6"/>
      <c r="M177" s="6"/>
      <c r="N177" s="6"/>
      <c r="O177" s="6"/>
    </row>
    <row r="178" spans="1:15" s="7" customFormat="1" ht="49.5" customHeight="1" x14ac:dyDescent="0.25">
      <c r="B178" s="56" t="s">
        <v>66</v>
      </c>
      <c r="C178" s="25" t="s">
        <v>35</v>
      </c>
      <c r="D178" s="28" t="s">
        <v>133</v>
      </c>
      <c r="E178" s="28" t="s">
        <v>138</v>
      </c>
      <c r="F178" s="46" t="s">
        <v>67</v>
      </c>
      <c r="G178" s="82"/>
      <c r="H178" s="16">
        <f>H179</f>
        <v>464.5</v>
      </c>
      <c r="I178" s="16">
        <f t="shared" ref="I178:J179" si="27">I179</f>
        <v>474.5</v>
      </c>
      <c r="J178" s="16">
        <f t="shared" si="27"/>
        <v>476.5</v>
      </c>
      <c r="K178" s="6"/>
      <c r="L178" s="6"/>
      <c r="M178" s="6"/>
      <c r="N178" s="6"/>
      <c r="O178" s="6"/>
    </row>
    <row r="179" spans="1:15" s="7" customFormat="1" ht="20.25" customHeight="1" x14ac:dyDescent="0.25">
      <c r="A179" s="14"/>
      <c r="B179" s="43" t="s">
        <v>68</v>
      </c>
      <c r="C179" s="25" t="s">
        <v>35</v>
      </c>
      <c r="D179" s="28" t="s">
        <v>133</v>
      </c>
      <c r="E179" s="28" t="s">
        <v>138</v>
      </c>
      <c r="F179" s="45" t="s">
        <v>69</v>
      </c>
      <c r="G179" s="27"/>
      <c r="H179" s="20">
        <f>H180</f>
        <v>464.5</v>
      </c>
      <c r="I179" s="20">
        <f t="shared" si="27"/>
        <v>474.5</v>
      </c>
      <c r="J179" s="20">
        <f t="shared" si="27"/>
        <v>476.5</v>
      </c>
      <c r="K179" s="6"/>
      <c r="L179" s="6"/>
      <c r="M179" s="6"/>
      <c r="N179" s="6"/>
      <c r="O179" s="6"/>
    </row>
    <row r="180" spans="1:15" s="7" customFormat="1" ht="20.25" customHeight="1" x14ac:dyDescent="0.25">
      <c r="A180" s="14"/>
      <c r="B180" s="43" t="s">
        <v>68</v>
      </c>
      <c r="C180" s="25" t="s">
        <v>35</v>
      </c>
      <c r="D180" s="28" t="s">
        <v>133</v>
      </c>
      <c r="E180" s="28" t="s">
        <v>138</v>
      </c>
      <c r="F180" s="45" t="s">
        <v>70</v>
      </c>
      <c r="G180" s="27"/>
      <c r="H180" s="20">
        <f>H181+H184+H187</f>
        <v>464.5</v>
      </c>
      <c r="I180" s="20">
        <f>I181+I184+I187</f>
        <v>474.5</v>
      </c>
      <c r="J180" s="20">
        <f>J181+J184+J187</f>
        <v>476.5</v>
      </c>
      <c r="K180" s="6"/>
      <c r="L180" s="6"/>
      <c r="M180" s="6"/>
      <c r="N180" s="6"/>
      <c r="O180" s="6"/>
    </row>
    <row r="181" spans="1:15" s="7" customFormat="1" ht="34.5" customHeight="1" x14ac:dyDescent="0.25">
      <c r="A181" s="14"/>
      <c r="B181" s="43" t="s">
        <v>189</v>
      </c>
      <c r="C181" s="25" t="s">
        <v>35</v>
      </c>
      <c r="D181" s="28" t="s">
        <v>133</v>
      </c>
      <c r="E181" s="28" t="s">
        <v>138</v>
      </c>
      <c r="F181" s="45" t="s">
        <v>190</v>
      </c>
      <c r="G181" s="27"/>
      <c r="H181" s="20">
        <f>H182</f>
        <v>214.5</v>
      </c>
      <c r="I181" s="20">
        <f t="shared" ref="I181:J182" si="28">I182</f>
        <v>214.5</v>
      </c>
      <c r="J181" s="20">
        <f t="shared" si="28"/>
        <v>216.5</v>
      </c>
      <c r="K181" s="6"/>
      <c r="L181" s="6"/>
      <c r="M181" s="6"/>
      <c r="N181" s="6"/>
      <c r="O181" s="6"/>
    </row>
    <row r="182" spans="1:15" s="7" customFormat="1" ht="37.5" customHeight="1" x14ac:dyDescent="0.25">
      <c r="A182" s="14"/>
      <c r="B182" s="43" t="s">
        <v>46</v>
      </c>
      <c r="C182" s="25" t="s">
        <v>35</v>
      </c>
      <c r="D182" s="28" t="s">
        <v>133</v>
      </c>
      <c r="E182" s="28" t="s">
        <v>138</v>
      </c>
      <c r="F182" s="45" t="s">
        <v>190</v>
      </c>
      <c r="G182" s="27">
        <v>200</v>
      </c>
      <c r="H182" s="20">
        <f>H183</f>
        <v>214.5</v>
      </c>
      <c r="I182" s="20">
        <f t="shared" si="28"/>
        <v>214.5</v>
      </c>
      <c r="J182" s="20">
        <f t="shared" si="28"/>
        <v>216.5</v>
      </c>
      <c r="K182" s="6"/>
      <c r="L182" s="6"/>
      <c r="M182" s="6"/>
      <c r="N182" s="6"/>
      <c r="O182" s="6"/>
    </row>
    <row r="183" spans="1:15" s="7" customFormat="1" ht="33.75" customHeight="1" x14ac:dyDescent="0.25">
      <c r="A183" s="14"/>
      <c r="B183" s="42" t="s">
        <v>47</v>
      </c>
      <c r="C183" s="25" t="s">
        <v>35</v>
      </c>
      <c r="D183" s="28" t="s">
        <v>133</v>
      </c>
      <c r="E183" s="28" t="s">
        <v>138</v>
      </c>
      <c r="F183" s="45" t="s">
        <v>190</v>
      </c>
      <c r="G183" s="27">
        <v>240</v>
      </c>
      <c r="H183" s="20">
        <v>214.5</v>
      </c>
      <c r="I183" s="20">
        <v>214.5</v>
      </c>
      <c r="J183" s="20">
        <v>216.5</v>
      </c>
      <c r="K183" s="6"/>
      <c r="L183" s="6"/>
      <c r="M183" s="6"/>
      <c r="N183" s="6"/>
      <c r="O183" s="6"/>
    </row>
    <row r="184" spans="1:15" s="7" customFormat="1" ht="35.25" customHeight="1" x14ac:dyDescent="0.25">
      <c r="A184" s="14"/>
      <c r="B184" s="43" t="s">
        <v>146</v>
      </c>
      <c r="C184" s="25" t="s">
        <v>35</v>
      </c>
      <c r="D184" s="28" t="s">
        <v>133</v>
      </c>
      <c r="E184" s="28" t="s">
        <v>138</v>
      </c>
      <c r="F184" s="45" t="s">
        <v>147</v>
      </c>
      <c r="G184" s="29"/>
      <c r="H184" s="20">
        <f>H186</f>
        <v>240</v>
      </c>
      <c r="I184" s="20">
        <f>I186</f>
        <v>250</v>
      </c>
      <c r="J184" s="20">
        <f>J186</f>
        <v>250</v>
      </c>
      <c r="K184" s="6"/>
      <c r="L184" s="6"/>
      <c r="M184" s="6"/>
      <c r="N184" s="6"/>
      <c r="O184" s="6"/>
    </row>
    <row r="185" spans="1:15" s="7" customFormat="1" ht="36" customHeight="1" x14ac:dyDescent="0.25">
      <c r="A185" s="14"/>
      <c r="B185" s="43" t="s">
        <v>46</v>
      </c>
      <c r="C185" s="25" t="s">
        <v>35</v>
      </c>
      <c r="D185" s="28" t="s">
        <v>133</v>
      </c>
      <c r="E185" s="28" t="s">
        <v>138</v>
      </c>
      <c r="F185" s="45" t="s">
        <v>147</v>
      </c>
      <c r="G185" s="29">
        <v>200</v>
      </c>
      <c r="H185" s="20">
        <f>H186</f>
        <v>240</v>
      </c>
      <c r="I185" s="20">
        <f>I186</f>
        <v>250</v>
      </c>
      <c r="J185" s="20">
        <f>J186</f>
        <v>250</v>
      </c>
      <c r="K185" s="6"/>
      <c r="L185" s="6"/>
      <c r="M185" s="6"/>
      <c r="N185" s="6"/>
      <c r="O185" s="6"/>
    </row>
    <row r="186" spans="1:15" s="7" customFormat="1" ht="36.75" customHeight="1" x14ac:dyDescent="0.25">
      <c r="A186" s="14"/>
      <c r="B186" s="57" t="s">
        <v>47</v>
      </c>
      <c r="C186" s="25" t="s">
        <v>35</v>
      </c>
      <c r="D186" s="28" t="s">
        <v>133</v>
      </c>
      <c r="E186" s="28" t="s">
        <v>138</v>
      </c>
      <c r="F186" s="45" t="s">
        <v>147</v>
      </c>
      <c r="G186" s="29">
        <v>240</v>
      </c>
      <c r="H186" s="20">
        <v>240</v>
      </c>
      <c r="I186" s="20">
        <v>250</v>
      </c>
      <c r="J186" s="20">
        <v>250</v>
      </c>
      <c r="K186" s="6"/>
      <c r="L186" s="6"/>
      <c r="M186" s="6"/>
      <c r="N186" s="6"/>
      <c r="O186" s="6"/>
    </row>
    <row r="187" spans="1:15" s="7" customFormat="1" ht="36.75" customHeight="1" x14ac:dyDescent="0.25">
      <c r="A187" s="14"/>
      <c r="B187" s="62" t="s">
        <v>220</v>
      </c>
      <c r="C187" s="25" t="s">
        <v>35</v>
      </c>
      <c r="D187" s="28" t="s">
        <v>133</v>
      </c>
      <c r="E187" s="28" t="s">
        <v>138</v>
      </c>
      <c r="F187" s="48" t="s">
        <v>221</v>
      </c>
      <c r="G187" s="29"/>
      <c r="H187" s="20">
        <f>H188</f>
        <v>10</v>
      </c>
      <c r="I187" s="20">
        <f t="shared" ref="I187:J188" si="29">I188</f>
        <v>10</v>
      </c>
      <c r="J187" s="20">
        <f t="shared" si="29"/>
        <v>10</v>
      </c>
      <c r="K187" s="6"/>
      <c r="L187" s="6"/>
      <c r="M187" s="6"/>
      <c r="N187" s="6"/>
      <c r="O187" s="6"/>
    </row>
    <row r="188" spans="1:15" s="7" customFormat="1" ht="36.75" customHeight="1" x14ac:dyDescent="0.25">
      <c r="A188" s="14"/>
      <c r="B188" s="43" t="s">
        <v>46</v>
      </c>
      <c r="C188" s="25" t="s">
        <v>35</v>
      </c>
      <c r="D188" s="28" t="s">
        <v>133</v>
      </c>
      <c r="E188" s="28" t="s">
        <v>138</v>
      </c>
      <c r="F188" s="48" t="s">
        <v>221</v>
      </c>
      <c r="G188" s="29">
        <v>200</v>
      </c>
      <c r="H188" s="20">
        <f>H189</f>
        <v>10</v>
      </c>
      <c r="I188" s="20">
        <f t="shared" si="29"/>
        <v>10</v>
      </c>
      <c r="J188" s="20">
        <f t="shared" si="29"/>
        <v>10</v>
      </c>
      <c r="K188" s="6"/>
      <c r="L188" s="6"/>
      <c r="M188" s="6"/>
      <c r="N188" s="6"/>
      <c r="O188" s="6"/>
    </row>
    <row r="189" spans="1:15" s="7" customFormat="1" ht="36.75" customHeight="1" x14ac:dyDescent="0.25">
      <c r="A189" s="14"/>
      <c r="B189" s="57" t="s">
        <v>47</v>
      </c>
      <c r="C189" s="25" t="s">
        <v>35</v>
      </c>
      <c r="D189" s="28" t="s">
        <v>133</v>
      </c>
      <c r="E189" s="28" t="s">
        <v>138</v>
      </c>
      <c r="F189" s="48" t="s">
        <v>221</v>
      </c>
      <c r="G189" s="29">
        <v>240</v>
      </c>
      <c r="H189" s="20">
        <v>10</v>
      </c>
      <c r="I189" s="20">
        <v>10</v>
      </c>
      <c r="J189" s="20">
        <v>10</v>
      </c>
      <c r="K189" s="6"/>
      <c r="L189" s="6"/>
      <c r="M189" s="6"/>
      <c r="N189" s="6"/>
      <c r="O189" s="6"/>
    </row>
    <row r="190" spans="1:15" s="7" customFormat="1" ht="15.75" x14ac:dyDescent="0.25">
      <c r="A190" s="14">
        <v>6</v>
      </c>
      <c r="B190" s="56" t="s">
        <v>16</v>
      </c>
      <c r="C190" s="24" t="s">
        <v>35</v>
      </c>
      <c r="D190" s="26" t="s">
        <v>148</v>
      </c>
      <c r="E190" s="26"/>
      <c r="F190" s="26"/>
      <c r="G190" s="14"/>
      <c r="H190" s="16">
        <f t="shared" ref="H190:J193" si="30">H191</f>
        <v>40</v>
      </c>
      <c r="I190" s="16">
        <f t="shared" si="30"/>
        <v>40</v>
      </c>
      <c r="J190" s="16">
        <f t="shared" si="30"/>
        <v>40</v>
      </c>
      <c r="K190" s="6"/>
      <c r="L190" s="6"/>
      <c r="M190" s="6"/>
      <c r="N190" s="6"/>
      <c r="O190" s="6"/>
    </row>
    <row r="191" spans="1:15" s="7" customFormat="1" ht="18.75" customHeight="1" x14ac:dyDescent="0.25">
      <c r="A191" s="14"/>
      <c r="B191" s="56" t="s">
        <v>213</v>
      </c>
      <c r="C191" s="24" t="s">
        <v>35</v>
      </c>
      <c r="D191" s="26" t="s">
        <v>148</v>
      </c>
      <c r="E191" s="26" t="s">
        <v>149</v>
      </c>
      <c r="F191" s="26"/>
      <c r="G191" s="14"/>
      <c r="H191" s="16">
        <f t="shared" si="30"/>
        <v>40</v>
      </c>
      <c r="I191" s="16">
        <f t="shared" si="30"/>
        <v>40</v>
      </c>
      <c r="J191" s="16">
        <f t="shared" si="30"/>
        <v>40</v>
      </c>
      <c r="K191" s="6"/>
      <c r="L191" s="6"/>
      <c r="M191" s="6"/>
      <c r="N191" s="6"/>
      <c r="O191" s="6"/>
    </row>
    <row r="192" spans="1:15" s="7" customFormat="1" ht="74.25" customHeight="1" x14ac:dyDescent="0.25">
      <c r="A192" s="14"/>
      <c r="B192" s="56" t="s">
        <v>177</v>
      </c>
      <c r="C192" s="24" t="s">
        <v>35</v>
      </c>
      <c r="D192" s="26" t="s">
        <v>148</v>
      </c>
      <c r="E192" s="26" t="s">
        <v>149</v>
      </c>
      <c r="F192" s="46" t="s">
        <v>150</v>
      </c>
      <c r="G192" s="14"/>
      <c r="H192" s="16">
        <f t="shared" si="30"/>
        <v>40</v>
      </c>
      <c r="I192" s="16">
        <f t="shared" si="30"/>
        <v>40</v>
      </c>
      <c r="J192" s="16">
        <f t="shared" si="30"/>
        <v>40</v>
      </c>
      <c r="K192" s="6"/>
      <c r="L192" s="6"/>
      <c r="M192" s="6"/>
      <c r="N192" s="6"/>
      <c r="O192" s="6"/>
    </row>
    <row r="193" spans="1:15" s="7" customFormat="1" ht="31.5" customHeight="1" x14ac:dyDescent="0.25">
      <c r="A193" s="14"/>
      <c r="B193" s="43" t="s">
        <v>151</v>
      </c>
      <c r="C193" s="25" t="s">
        <v>35</v>
      </c>
      <c r="D193" s="28" t="s">
        <v>148</v>
      </c>
      <c r="E193" s="28" t="s">
        <v>149</v>
      </c>
      <c r="F193" s="45" t="s">
        <v>152</v>
      </c>
      <c r="G193" s="29"/>
      <c r="H193" s="20">
        <f t="shared" si="30"/>
        <v>40</v>
      </c>
      <c r="I193" s="20">
        <f t="shared" si="30"/>
        <v>40</v>
      </c>
      <c r="J193" s="20">
        <f t="shared" si="30"/>
        <v>40</v>
      </c>
      <c r="K193" s="6"/>
      <c r="L193" s="6"/>
      <c r="M193" s="6"/>
      <c r="N193" s="6"/>
      <c r="O193" s="6"/>
    </row>
    <row r="194" spans="1:15" s="7" customFormat="1" ht="27.75" customHeight="1" x14ac:dyDescent="0.25">
      <c r="A194" s="14"/>
      <c r="B194" s="43" t="s">
        <v>153</v>
      </c>
      <c r="C194" s="25" t="s">
        <v>35</v>
      </c>
      <c r="D194" s="28" t="s">
        <v>148</v>
      </c>
      <c r="E194" s="28" t="s">
        <v>149</v>
      </c>
      <c r="F194" s="45" t="s">
        <v>154</v>
      </c>
      <c r="G194" s="29"/>
      <c r="H194" s="20">
        <f>H196</f>
        <v>40</v>
      </c>
      <c r="I194" s="20">
        <f>I196</f>
        <v>40</v>
      </c>
      <c r="J194" s="20">
        <f>J196</f>
        <v>40</v>
      </c>
      <c r="K194" s="6"/>
      <c r="L194" s="6"/>
      <c r="M194" s="6"/>
      <c r="N194" s="6"/>
      <c r="O194" s="6"/>
    </row>
    <row r="195" spans="1:15" s="7" customFormat="1" ht="29.25" customHeight="1" x14ac:dyDescent="0.25">
      <c r="A195" s="14"/>
      <c r="B195" s="43" t="s">
        <v>46</v>
      </c>
      <c r="C195" s="25" t="s">
        <v>35</v>
      </c>
      <c r="D195" s="28" t="s">
        <v>148</v>
      </c>
      <c r="E195" s="28" t="s">
        <v>149</v>
      </c>
      <c r="F195" s="45" t="s">
        <v>154</v>
      </c>
      <c r="G195" s="29">
        <v>200</v>
      </c>
      <c r="H195" s="20">
        <f>H196</f>
        <v>40</v>
      </c>
      <c r="I195" s="20">
        <f>I196</f>
        <v>40</v>
      </c>
      <c r="J195" s="20">
        <f>J196</f>
        <v>40</v>
      </c>
      <c r="K195" s="6"/>
      <c r="L195" s="6"/>
      <c r="M195" s="6"/>
      <c r="N195" s="6"/>
      <c r="O195" s="6"/>
    </row>
    <row r="196" spans="1:15" s="7" customFormat="1" ht="34.5" customHeight="1" x14ac:dyDescent="0.25">
      <c r="A196" s="14"/>
      <c r="B196" s="57" t="s">
        <v>47</v>
      </c>
      <c r="C196" s="25" t="s">
        <v>35</v>
      </c>
      <c r="D196" s="28" t="s">
        <v>148</v>
      </c>
      <c r="E196" s="28" t="s">
        <v>149</v>
      </c>
      <c r="F196" s="45" t="s">
        <v>154</v>
      </c>
      <c r="G196" s="29">
        <v>240</v>
      </c>
      <c r="H196" s="20">
        <f>30+10</f>
        <v>40</v>
      </c>
      <c r="I196" s="20">
        <v>40</v>
      </c>
      <c r="J196" s="20">
        <v>40</v>
      </c>
      <c r="K196" s="6"/>
      <c r="L196" s="6"/>
      <c r="M196" s="6"/>
      <c r="N196" s="6"/>
      <c r="O196" s="6"/>
    </row>
    <row r="197" spans="1:15" s="7" customFormat="1" ht="18.75" customHeight="1" x14ac:dyDescent="0.25">
      <c r="A197" s="14">
        <v>7</v>
      </c>
      <c r="B197" s="56" t="s">
        <v>18</v>
      </c>
      <c r="C197" s="24" t="s">
        <v>35</v>
      </c>
      <c r="D197" s="26">
        <v>1000</v>
      </c>
      <c r="E197" s="26"/>
      <c r="F197" s="26"/>
      <c r="G197" s="14"/>
      <c r="H197" s="16">
        <f>H198+H205</f>
        <v>623.41</v>
      </c>
      <c r="I197" s="16">
        <f t="shared" ref="I197:J197" si="31">I198+I205</f>
        <v>426.255</v>
      </c>
      <c r="J197" s="16">
        <f t="shared" si="31"/>
        <v>409</v>
      </c>
      <c r="K197" s="6"/>
      <c r="L197" s="6"/>
      <c r="M197" s="6"/>
      <c r="N197" s="6"/>
      <c r="O197" s="6"/>
    </row>
    <row r="198" spans="1:15" s="7" customFormat="1" ht="19.5" customHeight="1" x14ac:dyDescent="0.25">
      <c r="A198" s="14"/>
      <c r="B198" s="56" t="s">
        <v>25</v>
      </c>
      <c r="C198" s="24" t="s">
        <v>35</v>
      </c>
      <c r="D198" s="26">
        <v>1000</v>
      </c>
      <c r="E198" s="26">
        <v>1001</v>
      </c>
      <c r="F198" s="26"/>
      <c r="G198" s="14"/>
      <c r="H198" s="16">
        <f t="shared" ref="H198:J201" si="32">H199</f>
        <v>585.58299999999997</v>
      </c>
      <c r="I198" s="16">
        <f t="shared" si="32"/>
        <v>409</v>
      </c>
      <c r="J198" s="16">
        <f t="shared" si="32"/>
        <v>409</v>
      </c>
      <c r="K198" s="6"/>
      <c r="L198" s="6"/>
      <c r="M198" s="6"/>
      <c r="N198" s="6"/>
      <c r="O198" s="6"/>
    </row>
    <row r="199" spans="1:15" s="7" customFormat="1" ht="54.75" customHeight="1" x14ac:dyDescent="0.25">
      <c r="A199" s="14"/>
      <c r="B199" s="56" t="s">
        <v>66</v>
      </c>
      <c r="C199" s="24" t="s">
        <v>35</v>
      </c>
      <c r="D199" s="26">
        <v>1000</v>
      </c>
      <c r="E199" s="26">
        <v>1001</v>
      </c>
      <c r="F199" s="46" t="s">
        <v>67</v>
      </c>
      <c r="G199" s="14"/>
      <c r="H199" s="16">
        <f t="shared" si="32"/>
        <v>585.58299999999997</v>
      </c>
      <c r="I199" s="16">
        <f t="shared" si="32"/>
        <v>409</v>
      </c>
      <c r="J199" s="16">
        <f t="shared" si="32"/>
        <v>409</v>
      </c>
      <c r="K199" s="6"/>
      <c r="L199" s="6"/>
      <c r="M199" s="6"/>
      <c r="N199" s="6"/>
      <c r="O199" s="6"/>
    </row>
    <row r="200" spans="1:15" s="7" customFormat="1" ht="18" customHeight="1" x14ac:dyDescent="0.25">
      <c r="A200" s="14"/>
      <c r="B200" s="43" t="s">
        <v>68</v>
      </c>
      <c r="C200" s="25" t="s">
        <v>35</v>
      </c>
      <c r="D200" s="28">
        <v>1000</v>
      </c>
      <c r="E200" s="28">
        <v>1001</v>
      </c>
      <c r="F200" s="45" t="s">
        <v>69</v>
      </c>
      <c r="G200" s="29"/>
      <c r="H200" s="20">
        <f t="shared" si="32"/>
        <v>585.58299999999997</v>
      </c>
      <c r="I200" s="20">
        <f t="shared" si="32"/>
        <v>409</v>
      </c>
      <c r="J200" s="20">
        <f t="shared" si="32"/>
        <v>409</v>
      </c>
      <c r="K200" s="6"/>
      <c r="L200" s="6"/>
      <c r="M200" s="6"/>
      <c r="N200" s="6"/>
      <c r="O200" s="6"/>
    </row>
    <row r="201" spans="1:15" s="7" customFormat="1" ht="18" customHeight="1" x14ac:dyDescent="0.25">
      <c r="A201" s="14"/>
      <c r="B201" s="43" t="s">
        <v>68</v>
      </c>
      <c r="C201" s="25" t="s">
        <v>35</v>
      </c>
      <c r="D201" s="28">
        <v>1000</v>
      </c>
      <c r="E201" s="28">
        <v>1001</v>
      </c>
      <c r="F201" s="45" t="s">
        <v>70</v>
      </c>
      <c r="G201" s="29"/>
      <c r="H201" s="20">
        <f t="shared" si="32"/>
        <v>585.58299999999997</v>
      </c>
      <c r="I201" s="20">
        <f t="shared" si="32"/>
        <v>409</v>
      </c>
      <c r="J201" s="20">
        <f t="shared" si="32"/>
        <v>409</v>
      </c>
      <c r="K201" s="6"/>
      <c r="L201" s="6"/>
      <c r="M201" s="6"/>
      <c r="N201" s="6"/>
      <c r="O201" s="6"/>
    </row>
    <row r="202" spans="1:15" s="7" customFormat="1" ht="16.5" customHeight="1" x14ac:dyDescent="0.25">
      <c r="A202" s="14"/>
      <c r="B202" s="43" t="s">
        <v>155</v>
      </c>
      <c r="C202" s="25" t="s">
        <v>35</v>
      </c>
      <c r="D202" s="28">
        <v>1000</v>
      </c>
      <c r="E202" s="28">
        <v>1001</v>
      </c>
      <c r="F202" s="45" t="s">
        <v>156</v>
      </c>
      <c r="G202" s="29"/>
      <c r="H202" s="20">
        <f>H204</f>
        <v>585.58299999999997</v>
      </c>
      <c r="I202" s="20">
        <f>I204</f>
        <v>409</v>
      </c>
      <c r="J202" s="20">
        <f>J204</f>
        <v>409</v>
      </c>
      <c r="K202" s="6"/>
      <c r="L202" s="6"/>
      <c r="M202" s="6"/>
      <c r="N202" s="6"/>
      <c r="O202" s="6"/>
    </row>
    <row r="203" spans="1:15" s="7" customFormat="1" ht="27" customHeight="1" x14ac:dyDescent="0.25">
      <c r="A203" s="14"/>
      <c r="B203" s="43" t="s">
        <v>17</v>
      </c>
      <c r="C203" s="25" t="s">
        <v>35</v>
      </c>
      <c r="D203" s="28">
        <v>1000</v>
      </c>
      <c r="E203" s="28">
        <v>1001</v>
      </c>
      <c r="F203" s="45" t="s">
        <v>156</v>
      </c>
      <c r="G203" s="29">
        <v>300</v>
      </c>
      <c r="H203" s="20">
        <f>H204</f>
        <v>585.58299999999997</v>
      </c>
      <c r="I203" s="20">
        <f>I204</f>
        <v>409</v>
      </c>
      <c r="J203" s="20">
        <f>J204</f>
        <v>409</v>
      </c>
      <c r="K203" s="6"/>
      <c r="L203" s="6"/>
      <c r="M203" s="6"/>
      <c r="N203" s="6"/>
      <c r="O203" s="6"/>
    </row>
    <row r="204" spans="1:15" s="7" customFormat="1" ht="43.5" customHeight="1" x14ac:dyDescent="0.25">
      <c r="A204" s="14"/>
      <c r="B204" s="43" t="s">
        <v>157</v>
      </c>
      <c r="C204" s="25" t="s">
        <v>35</v>
      </c>
      <c r="D204" s="28">
        <v>1000</v>
      </c>
      <c r="E204" s="28">
        <v>1001</v>
      </c>
      <c r="F204" s="45" t="s">
        <v>156</v>
      </c>
      <c r="G204" s="29">
        <v>320</v>
      </c>
      <c r="H204" s="20">
        <v>585.58299999999997</v>
      </c>
      <c r="I204" s="20">
        <v>409</v>
      </c>
      <c r="J204" s="20">
        <v>409</v>
      </c>
      <c r="K204" s="6"/>
      <c r="L204" s="6"/>
      <c r="M204" s="6"/>
      <c r="N204" s="6"/>
      <c r="O204" s="6"/>
    </row>
    <row r="205" spans="1:15" s="7" customFormat="1" ht="43.5" customHeight="1" x14ac:dyDescent="0.25">
      <c r="A205" s="14"/>
      <c r="B205" s="66" t="s">
        <v>209</v>
      </c>
      <c r="C205" s="67"/>
      <c r="D205" s="68" t="s">
        <v>197</v>
      </c>
      <c r="E205" s="68" t="s">
        <v>198</v>
      </c>
      <c r="F205" s="68"/>
      <c r="G205" s="68"/>
      <c r="H205" s="16">
        <f t="shared" ref="H205:H210" si="33">H206</f>
        <v>37.826999999999998</v>
      </c>
      <c r="I205" s="16">
        <f t="shared" ref="I205:J210" si="34">I206</f>
        <v>17.254999999999999</v>
      </c>
      <c r="J205" s="16">
        <f t="shared" si="34"/>
        <v>0</v>
      </c>
      <c r="K205" s="6"/>
      <c r="L205" s="6"/>
      <c r="M205" s="6"/>
      <c r="N205" s="6"/>
      <c r="O205" s="6"/>
    </row>
    <row r="206" spans="1:15" s="7" customFormat="1" ht="54.75" customHeight="1" x14ac:dyDescent="0.25">
      <c r="A206" s="14"/>
      <c r="B206" s="69" t="s">
        <v>206</v>
      </c>
      <c r="C206" s="68"/>
      <c r="D206" s="68" t="s">
        <v>197</v>
      </c>
      <c r="E206" s="68" t="s">
        <v>198</v>
      </c>
      <c r="F206" s="68" t="s">
        <v>199</v>
      </c>
      <c r="G206" s="68"/>
      <c r="H206" s="16">
        <f t="shared" si="33"/>
        <v>37.826999999999998</v>
      </c>
      <c r="I206" s="16">
        <f t="shared" si="34"/>
        <v>17.254999999999999</v>
      </c>
      <c r="J206" s="16">
        <f t="shared" si="34"/>
        <v>0</v>
      </c>
      <c r="K206" s="6"/>
      <c r="L206" s="6"/>
      <c r="M206" s="6"/>
      <c r="N206" s="6"/>
      <c r="O206" s="6"/>
    </row>
    <row r="207" spans="1:15" s="7" customFormat="1" ht="43.5" customHeight="1" x14ac:dyDescent="0.25">
      <c r="A207" s="14"/>
      <c r="B207" s="70" t="s">
        <v>200</v>
      </c>
      <c r="C207" s="71"/>
      <c r="D207" s="71" t="s">
        <v>197</v>
      </c>
      <c r="E207" s="71" t="s">
        <v>198</v>
      </c>
      <c r="F207" s="71" t="s">
        <v>201</v>
      </c>
      <c r="G207" s="71"/>
      <c r="H207" s="20">
        <f t="shared" si="33"/>
        <v>37.826999999999998</v>
      </c>
      <c r="I207" s="20">
        <f t="shared" si="34"/>
        <v>17.254999999999999</v>
      </c>
      <c r="J207" s="20">
        <f t="shared" si="34"/>
        <v>0</v>
      </c>
      <c r="K207" s="6"/>
      <c r="L207" s="6"/>
      <c r="M207" s="6"/>
      <c r="N207" s="6"/>
      <c r="O207" s="6"/>
    </row>
    <row r="208" spans="1:15" s="7" customFormat="1" ht="43.5" customHeight="1" x14ac:dyDescent="0.25">
      <c r="A208" s="14"/>
      <c r="B208" s="70" t="s">
        <v>202</v>
      </c>
      <c r="C208" s="68"/>
      <c r="D208" s="72" t="s">
        <v>197</v>
      </c>
      <c r="E208" s="71" t="s">
        <v>198</v>
      </c>
      <c r="F208" s="72" t="s">
        <v>203</v>
      </c>
      <c r="G208" s="68"/>
      <c r="H208" s="20">
        <f t="shared" si="33"/>
        <v>37.826999999999998</v>
      </c>
      <c r="I208" s="20">
        <f t="shared" si="34"/>
        <v>17.254999999999999</v>
      </c>
      <c r="J208" s="20">
        <f t="shared" si="34"/>
        <v>0</v>
      </c>
      <c r="K208" s="6"/>
      <c r="L208" s="6"/>
      <c r="M208" s="6"/>
      <c r="N208" s="6"/>
      <c r="O208" s="6"/>
    </row>
    <row r="209" spans="1:15" s="7" customFormat="1" ht="65.25" customHeight="1" x14ac:dyDescent="0.25">
      <c r="A209" s="14"/>
      <c r="B209" s="73" t="s">
        <v>208</v>
      </c>
      <c r="C209" s="71"/>
      <c r="D209" s="71" t="s">
        <v>197</v>
      </c>
      <c r="E209" s="71" t="s">
        <v>198</v>
      </c>
      <c r="F209" s="71" t="s">
        <v>207</v>
      </c>
      <c r="G209" s="71"/>
      <c r="H209" s="20">
        <f t="shared" si="33"/>
        <v>37.826999999999998</v>
      </c>
      <c r="I209" s="20">
        <f t="shared" si="34"/>
        <v>17.254999999999999</v>
      </c>
      <c r="J209" s="20">
        <f t="shared" si="34"/>
        <v>0</v>
      </c>
      <c r="K209" s="6"/>
      <c r="L209" s="6"/>
      <c r="M209" s="6"/>
      <c r="N209" s="6"/>
      <c r="O209" s="6"/>
    </row>
    <row r="210" spans="1:15" s="7" customFormat="1" ht="36.75" customHeight="1" x14ac:dyDescent="0.25">
      <c r="A210" s="14"/>
      <c r="B210" s="73" t="s">
        <v>17</v>
      </c>
      <c r="C210" s="71"/>
      <c r="D210" s="71" t="s">
        <v>197</v>
      </c>
      <c r="E210" s="71" t="s">
        <v>198</v>
      </c>
      <c r="F210" s="71" t="s">
        <v>207</v>
      </c>
      <c r="G210" s="71" t="s">
        <v>204</v>
      </c>
      <c r="H210" s="20">
        <f t="shared" si="33"/>
        <v>37.826999999999998</v>
      </c>
      <c r="I210" s="20">
        <f t="shared" si="34"/>
        <v>17.254999999999999</v>
      </c>
      <c r="J210" s="20">
        <f t="shared" si="34"/>
        <v>0</v>
      </c>
      <c r="K210" s="6"/>
      <c r="L210" s="6"/>
      <c r="M210" s="6"/>
      <c r="N210" s="6"/>
      <c r="O210" s="6"/>
    </row>
    <row r="211" spans="1:15" s="7" customFormat="1" ht="31.5" customHeight="1" x14ac:dyDescent="0.25">
      <c r="A211" s="14"/>
      <c r="B211" s="81" t="s">
        <v>210</v>
      </c>
      <c r="C211" s="72"/>
      <c r="D211" s="71" t="s">
        <v>197</v>
      </c>
      <c r="E211" s="71" t="s">
        <v>198</v>
      </c>
      <c r="F211" s="71" t="s">
        <v>207</v>
      </c>
      <c r="G211" s="72" t="s">
        <v>205</v>
      </c>
      <c r="H211" s="20">
        <v>37.826999999999998</v>
      </c>
      <c r="I211" s="20">
        <v>17.254999999999999</v>
      </c>
      <c r="J211" s="20">
        <v>0</v>
      </c>
      <c r="K211" s="6"/>
      <c r="L211" s="6"/>
      <c r="M211" s="6"/>
      <c r="N211" s="6"/>
      <c r="O211" s="6"/>
    </row>
    <row r="212" spans="1:15" s="9" customFormat="1" ht="20.25" customHeight="1" x14ac:dyDescent="0.25">
      <c r="A212" s="14">
        <v>8</v>
      </c>
      <c r="B212" s="47" t="s">
        <v>24</v>
      </c>
      <c r="C212" s="24" t="s">
        <v>35</v>
      </c>
      <c r="D212" s="26">
        <v>1100</v>
      </c>
      <c r="E212" s="26"/>
      <c r="F212" s="46"/>
      <c r="G212" s="14"/>
      <c r="H212" s="16">
        <f>H213</f>
        <v>20</v>
      </c>
      <c r="I212" s="16">
        <f>I213</f>
        <v>20</v>
      </c>
      <c r="J212" s="16">
        <f>J213</f>
        <v>20</v>
      </c>
      <c r="K212" s="8"/>
      <c r="L212" s="8"/>
      <c r="M212" s="8"/>
      <c r="N212" s="8"/>
      <c r="O212" s="8"/>
    </row>
    <row r="213" spans="1:15" s="7" customFormat="1" ht="30.75" customHeight="1" x14ac:dyDescent="0.25">
      <c r="A213" s="14"/>
      <c r="B213" s="56" t="s">
        <v>158</v>
      </c>
      <c r="C213" s="24" t="s">
        <v>35</v>
      </c>
      <c r="D213" s="26">
        <v>1100</v>
      </c>
      <c r="E213" s="26" t="s">
        <v>178</v>
      </c>
      <c r="F213" s="26"/>
      <c r="G213" s="14"/>
      <c r="H213" s="16">
        <f>H214</f>
        <v>20</v>
      </c>
      <c r="I213" s="16">
        <f t="shared" ref="I213:J215" si="35">I214</f>
        <v>20</v>
      </c>
      <c r="J213" s="16">
        <f t="shared" si="35"/>
        <v>20</v>
      </c>
      <c r="K213" s="6"/>
      <c r="L213" s="6"/>
      <c r="M213" s="6"/>
      <c r="N213" s="6"/>
      <c r="O213" s="6"/>
    </row>
    <row r="214" spans="1:15" s="7" customFormat="1" ht="62.25" customHeight="1" x14ac:dyDescent="0.25">
      <c r="A214" s="14"/>
      <c r="B214" s="56" t="s">
        <v>177</v>
      </c>
      <c r="C214" s="24" t="s">
        <v>35</v>
      </c>
      <c r="D214" s="26" t="s">
        <v>159</v>
      </c>
      <c r="E214" s="26" t="s">
        <v>178</v>
      </c>
      <c r="F214" s="46" t="s">
        <v>150</v>
      </c>
      <c r="G214" s="14"/>
      <c r="H214" s="16">
        <f>H215</f>
        <v>20</v>
      </c>
      <c r="I214" s="16">
        <f t="shared" si="35"/>
        <v>20</v>
      </c>
      <c r="J214" s="16">
        <f t="shared" si="35"/>
        <v>20</v>
      </c>
      <c r="K214" s="6"/>
      <c r="L214" s="6"/>
      <c r="M214" s="6"/>
      <c r="N214" s="6"/>
      <c r="O214" s="6"/>
    </row>
    <row r="215" spans="1:15" s="7" customFormat="1" ht="21.75" customHeight="1" x14ac:dyDescent="0.25">
      <c r="A215" s="14"/>
      <c r="B215" s="43" t="s">
        <v>160</v>
      </c>
      <c r="C215" s="25" t="s">
        <v>35</v>
      </c>
      <c r="D215" s="28" t="s">
        <v>159</v>
      </c>
      <c r="E215" s="28" t="s">
        <v>178</v>
      </c>
      <c r="F215" s="45" t="s">
        <v>161</v>
      </c>
      <c r="G215" s="29"/>
      <c r="H215" s="20">
        <f>H216</f>
        <v>20</v>
      </c>
      <c r="I215" s="20">
        <f t="shared" si="35"/>
        <v>20</v>
      </c>
      <c r="J215" s="20">
        <f t="shared" si="35"/>
        <v>20</v>
      </c>
      <c r="K215" s="6"/>
      <c r="L215" s="6"/>
      <c r="M215" s="6"/>
      <c r="N215" s="6"/>
      <c r="O215" s="6"/>
    </row>
    <row r="216" spans="1:15" s="7" customFormat="1" ht="37.5" customHeight="1" x14ac:dyDescent="0.25">
      <c r="A216" s="14"/>
      <c r="B216" s="43" t="s">
        <v>162</v>
      </c>
      <c r="C216" s="25" t="s">
        <v>35</v>
      </c>
      <c r="D216" s="28" t="s">
        <v>159</v>
      </c>
      <c r="E216" s="28" t="s">
        <v>178</v>
      </c>
      <c r="F216" s="45" t="s">
        <v>163</v>
      </c>
      <c r="G216" s="29"/>
      <c r="H216" s="20">
        <f>H218</f>
        <v>20</v>
      </c>
      <c r="I216" s="20">
        <f>I218</f>
        <v>20</v>
      </c>
      <c r="J216" s="20">
        <f>J218</f>
        <v>20</v>
      </c>
      <c r="K216" s="6"/>
      <c r="L216" s="6"/>
      <c r="M216" s="6"/>
      <c r="N216" s="6"/>
      <c r="O216" s="6"/>
    </row>
    <row r="217" spans="1:15" s="7" customFormat="1" ht="37.5" customHeight="1" x14ac:dyDescent="0.25">
      <c r="A217" s="14"/>
      <c r="B217" s="43" t="s">
        <v>46</v>
      </c>
      <c r="C217" s="25" t="s">
        <v>35</v>
      </c>
      <c r="D217" s="28" t="s">
        <v>159</v>
      </c>
      <c r="E217" s="28" t="s">
        <v>178</v>
      </c>
      <c r="F217" s="45" t="s">
        <v>163</v>
      </c>
      <c r="G217" s="29">
        <v>200</v>
      </c>
      <c r="H217" s="20">
        <f>H218</f>
        <v>20</v>
      </c>
      <c r="I217" s="20">
        <f>I218</f>
        <v>20</v>
      </c>
      <c r="J217" s="20">
        <f>J218</f>
        <v>20</v>
      </c>
      <c r="K217" s="6"/>
      <c r="L217" s="6"/>
      <c r="M217" s="6"/>
      <c r="N217" s="6"/>
      <c r="O217" s="6"/>
    </row>
    <row r="218" spans="1:15" s="7" customFormat="1" ht="40.5" customHeight="1" x14ac:dyDescent="0.25">
      <c r="A218" s="14"/>
      <c r="B218" s="57" t="s">
        <v>47</v>
      </c>
      <c r="C218" s="25" t="s">
        <v>35</v>
      </c>
      <c r="D218" s="28" t="s">
        <v>159</v>
      </c>
      <c r="E218" s="28" t="s">
        <v>178</v>
      </c>
      <c r="F218" s="45" t="s">
        <v>163</v>
      </c>
      <c r="G218" s="29">
        <v>240</v>
      </c>
      <c r="H218" s="20">
        <f>30-10</f>
        <v>20</v>
      </c>
      <c r="I218" s="20">
        <v>20</v>
      </c>
      <c r="J218" s="20">
        <v>20</v>
      </c>
      <c r="K218" s="6"/>
      <c r="L218" s="6"/>
      <c r="M218" s="6"/>
      <c r="N218" s="6"/>
      <c r="O218" s="6"/>
    </row>
  </sheetData>
  <autoFilter ref="B12:J218"/>
  <mergeCells count="14">
    <mergeCell ref="A10:A11"/>
    <mergeCell ref="J5:K5"/>
    <mergeCell ref="I2:J2"/>
    <mergeCell ref="I3:J3"/>
    <mergeCell ref="H10:J10"/>
    <mergeCell ref="B6:J6"/>
    <mergeCell ref="B7:J7"/>
    <mergeCell ref="B8:J8"/>
    <mergeCell ref="B10:B11"/>
    <mergeCell ref="C10:C11"/>
    <mergeCell ref="D10:D11"/>
    <mergeCell ref="E10:E11"/>
    <mergeCell ref="F10:F11"/>
    <mergeCell ref="G10:G11"/>
  </mergeCells>
  <pageMargins left="0.23622047244094491" right="0.23622047244094491" top="0.74803149606299213" bottom="0.74803149606299213" header="0.31496062992125984" footer="0.31496062992125984"/>
  <pageSetup paperSize="9" scale="56" fitToHeight="0" orientation="portrait" r:id="rId1"/>
  <headerFooter>
    <oddHeader>&amp;R&amp;P</oddHeader>
  </headerFooter>
  <rowBreaks count="1" manualBreakCount="1">
    <brk id="17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Все года</vt:lpstr>
      <vt:lpstr>Лист1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2018-12-05T12:31:22Z</cp:lastPrinted>
  <dcterms:created xsi:type="dcterms:W3CDTF">2017-10-11T11:12:31Z</dcterms:created>
  <dcterms:modified xsi:type="dcterms:W3CDTF">2018-12-25T11:55:58Z</dcterms:modified>
</cp:coreProperties>
</file>