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ПРОЕКТ 2021 БЮДЖЕТ\проект 2021 посл.вариант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'2021'!$A$12:$H$217</definedName>
    <definedName name="_xlnm.Print_Titles" localSheetId="0">'2021'!$12:$12</definedName>
    <definedName name="_xlnm.Print_Area" localSheetId="0">'2021'!$A$1:$K$217</definedName>
  </definedNames>
  <calcPr calcId="152511"/>
</workbook>
</file>

<file path=xl/calcChain.xml><?xml version="1.0" encoding="utf-8"?>
<calcChain xmlns="http://schemas.openxmlformats.org/spreadsheetml/2006/main">
  <c r="H167" i="1" l="1"/>
  <c r="G167" i="1"/>
  <c r="F169" i="1"/>
  <c r="F194" i="1"/>
  <c r="H169" i="1"/>
  <c r="G169" i="1"/>
  <c r="F197" i="1" l="1"/>
  <c r="F113" i="1" l="1"/>
  <c r="F87" i="1"/>
  <c r="H90" i="1"/>
  <c r="H89" i="1" s="1"/>
  <c r="H88" i="1" s="1"/>
  <c r="G90" i="1"/>
  <c r="G89" i="1" s="1"/>
  <c r="G88" i="1" s="1"/>
  <c r="F90" i="1"/>
  <c r="F89" i="1" s="1"/>
  <c r="F88" i="1" s="1"/>
  <c r="F116" i="1"/>
  <c r="F122" i="1"/>
  <c r="H133" i="1" l="1"/>
  <c r="G133" i="1"/>
  <c r="H211" i="1" l="1"/>
  <c r="G211" i="1"/>
  <c r="G210" i="1" s="1"/>
  <c r="G209" i="1" s="1"/>
  <c r="F211" i="1"/>
  <c r="F210" i="1" s="1"/>
  <c r="F209" i="1" s="1"/>
  <c r="H210" i="1"/>
  <c r="H209" i="1" s="1"/>
  <c r="H215" i="1"/>
  <c r="G215" i="1"/>
  <c r="F215" i="1"/>
  <c r="F141" i="1" l="1"/>
  <c r="H129" i="1"/>
  <c r="G129" i="1"/>
  <c r="G72" i="1"/>
  <c r="G71" i="1" s="1"/>
  <c r="G70" i="1" s="1"/>
  <c r="F72" i="1"/>
  <c r="F71" i="1"/>
  <c r="F70" i="1" s="1"/>
  <c r="H70" i="1"/>
  <c r="H50" i="1"/>
  <c r="H49" i="1" s="1"/>
  <c r="H48" i="1" s="1"/>
  <c r="H47" i="1" s="1"/>
  <c r="H46" i="1" s="1"/>
  <c r="G50" i="1"/>
  <c r="G49" i="1" s="1"/>
  <c r="G48" i="1" s="1"/>
  <c r="G47" i="1" s="1"/>
  <c r="G46" i="1" s="1"/>
  <c r="F50" i="1"/>
  <c r="F49" i="1" s="1"/>
  <c r="F48" i="1" s="1"/>
  <c r="F47" i="1" s="1"/>
  <c r="F46" i="1" s="1"/>
  <c r="H184" i="1" l="1"/>
  <c r="G184" i="1"/>
  <c r="H183" i="1"/>
  <c r="H182" i="1" s="1"/>
  <c r="G183" i="1"/>
  <c r="G182" i="1" s="1"/>
  <c r="F184" i="1"/>
  <c r="F183" i="1" s="1"/>
  <c r="F182" i="1" s="1"/>
  <c r="G137" i="1" l="1"/>
  <c r="H180" i="1" l="1"/>
  <c r="H179" i="1" s="1"/>
  <c r="H178" i="1" s="1"/>
  <c r="G180" i="1"/>
  <c r="G179" i="1" s="1"/>
  <c r="G178" i="1" s="1"/>
  <c r="F109" i="1" l="1"/>
  <c r="H115" i="1"/>
  <c r="H114" i="1" s="1"/>
  <c r="G115" i="1"/>
  <c r="G114" i="1" s="1"/>
  <c r="F115" i="1"/>
  <c r="F114" i="1" s="1"/>
  <c r="H121" i="1"/>
  <c r="H120" i="1" s="1"/>
  <c r="H119" i="1" s="1"/>
  <c r="H118" i="1" s="1"/>
  <c r="H117" i="1" s="1"/>
  <c r="G121" i="1"/>
  <c r="G120" i="1" s="1"/>
  <c r="G119" i="1" s="1"/>
  <c r="G118" i="1" s="1"/>
  <c r="G117" i="1" s="1"/>
  <c r="F121" i="1"/>
  <c r="F120" i="1" s="1"/>
  <c r="F119" i="1" s="1"/>
  <c r="F118" i="1" s="1"/>
  <c r="F117" i="1" s="1"/>
  <c r="F180" i="1"/>
  <c r="F179" i="1" s="1"/>
  <c r="F178" i="1" s="1"/>
  <c r="H79" i="1" l="1"/>
  <c r="G79" i="1"/>
  <c r="G78" i="1" s="1"/>
  <c r="G77" i="1" s="1"/>
  <c r="G76" i="1" s="1"/>
  <c r="G75" i="1" s="1"/>
  <c r="H78" i="1"/>
  <c r="H77" i="1" s="1"/>
  <c r="H76" i="1" s="1"/>
  <c r="H75" i="1" s="1"/>
  <c r="F79" i="1" l="1"/>
  <c r="F78" i="1" s="1"/>
  <c r="F77" i="1" s="1"/>
  <c r="F76" i="1" s="1"/>
  <c r="F75" i="1" s="1"/>
  <c r="H59" i="1" l="1"/>
  <c r="H58" i="1" s="1"/>
  <c r="G60" i="1"/>
  <c r="G59" i="1" s="1"/>
  <c r="G58" i="1" s="1"/>
  <c r="F60" i="1"/>
  <c r="F59" i="1" s="1"/>
  <c r="F58" i="1" s="1"/>
  <c r="H68" i="1" l="1"/>
  <c r="H67" i="1" s="1"/>
  <c r="H66" i="1" s="1"/>
  <c r="G68" i="1"/>
  <c r="G67" i="1" s="1"/>
  <c r="G66" i="1" s="1"/>
  <c r="F68" i="1"/>
  <c r="F137" i="1" l="1"/>
  <c r="H192" i="1"/>
  <c r="H191" i="1" s="1"/>
  <c r="H190" i="1" s="1"/>
  <c r="G192" i="1"/>
  <c r="G191" i="1" s="1"/>
  <c r="G190" i="1" s="1"/>
  <c r="F192" i="1"/>
  <c r="F191" i="1" s="1"/>
  <c r="F190" i="1" s="1"/>
  <c r="H196" i="1"/>
  <c r="H195" i="1" s="1"/>
  <c r="H194" i="1" s="1"/>
  <c r="G196" i="1"/>
  <c r="G195" i="1" s="1"/>
  <c r="G194" i="1" s="1"/>
  <c r="F196" i="1"/>
  <c r="F195" i="1" s="1"/>
  <c r="H165" i="1"/>
  <c r="H164" i="1" s="1"/>
  <c r="G165" i="1"/>
  <c r="G164" i="1" s="1"/>
  <c r="H112" i="1"/>
  <c r="H111" i="1" s="1"/>
  <c r="H110" i="1" s="1"/>
  <c r="G112" i="1"/>
  <c r="G111" i="1" s="1"/>
  <c r="F112" i="1"/>
  <c r="F111" i="1" s="1"/>
  <c r="H31" i="1"/>
  <c r="H30" i="1" s="1"/>
  <c r="H29" i="1" s="1"/>
  <c r="H28" i="1" s="1"/>
  <c r="H27" i="1" s="1"/>
  <c r="H26" i="1" s="1"/>
  <c r="G31" i="1"/>
  <c r="G30" i="1" s="1"/>
  <c r="G29" i="1" s="1"/>
  <c r="G28" i="1" s="1"/>
  <c r="G27" i="1" s="1"/>
  <c r="G26" i="1" s="1"/>
  <c r="F31" i="1"/>
  <c r="F30" i="1" s="1"/>
  <c r="F29" i="1" s="1"/>
  <c r="F28" i="1" s="1"/>
  <c r="F27" i="1" s="1"/>
  <c r="F26" i="1" s="1"/>
  <c r="H106" i="1"/>
  <c r="H105" i="1" s="1"/>
  <c r="H104" i="1" s="1"/>
  <c r="H103" i="1" s="1"/>
  <c r="H102" i="1" s="1"/>
  <c r="G106" i="1"/>
  <c r="G105" i="1" s="1"/>
  <c r="G104" i="1" s="1"/>
  <c r="G103" i="1" s="1"/>
  <c r="G102" i="1" s="1"/>
  <c r="F106" i="1"/>
  <c r="F105" i="1" s="1"/>
  <c r="F104" i="1" s="1"/>
  <c r="F103" i="1" s="1"/>
  <c r="F102" i="1" l="1"/>
  <c r="H109" i="1"/>
  <c r="H108" i="1" s="1"/>
  <c r="F110" i="1"/>
  <c r="G110" i="1"/>
  <c r="F129" i="1"/>
  <c r="F128" i="1" s="1"/>
  <c r="G128" i="1"/>
  <c r="H128" i="1"/>
  <c r="F132" i="1"/>
  <c r="F131" i="1" s="1"/>
  <c r="G132" i="1"/>
  <c r="G131" i="1" s="1"/>
  <c r="H132" i="1"/>
  <c r="H131" i="1" s="1"/>
  <c r="F136" i="1"/>
  <c r="F135" i="1" s="1"/>
  <c r="H136" i="1"/>
  <c r="H135" i="1" s="1"/>
  <c r="F140" i="1"/>
  <c r="F139" i="1" s="1"/>
  <c r="G141" i="1"/>
  <c r="H141" i="1"/>
  <c r="H140" i="1" s="1"/>
  <c r="H139" i="1" s="1"/>
  <c r="F145" i="1"/>
  <c r="F144" i="1" s="1"/>
  <c r="F143" i="1" s="1"/>
  <c r="G145" i="1"/>
  <c r="G144" i="1" s="1"/>
  <c r="G143" i="1" s="1"/>
  <c r="H145" i="1"/>
  <c r="H144" i="1" s="1"/>
  <c r="H143" i="1" s="1"/>
  <c r="F149" i="1"/>
  <c r="F148" i="1" s="1"/>
  <c r="F147" i="1" s="1"/>
  <c r="G149" i="1"/>
  <c r="G148" i="1" s="1"/>
  <c r="G147" i="1" s="1"/>
  <c r="H149" i="1"/>
  <c r="H148" i="1" s="1"/>
  <c r="H147" i="1" s="1"/>
  <c r="G153" i="1"/>
  <c r="F162" i="1"/>
  <c r="F161" i="1" s="1"/>
  <c r="G162" i="1"/>
  <c r="G161" i="1" s="1"/>
  <c r="G160" i="1" s="1"/>
  <c r="G159" i="1" s="1"/>
  <c r="G158" i="1" s="1"/>
  <c r="G157" i="1" s="1"/>
  <c r="H162" i="1"/>
  <c r="H161" i="1" s="1"/>
  <c r="H160" i="1" s="1"/>
  <c r="H159" i="1" s="1"/>
  <c r="H158" i="1" s="1"/>
  <c r="H157" i="1" s="1"/>
  <c r="F165" i="1"/>
  <c r="F164" i="1" s="1"/>
  <c r="F172" i="1"/>
  <c r="F171" i="1" s="1"/>
  <c r="F170" i="1" s="1"/>
  <c r="G172" i="1"/>
  <c r="G171" i="1" s="1"/>
  <c r="G170" i="1" s="1"/>
  <c r="H172" i="1"/>
  <c r="H171" i="1" s="1"/>
  <c r="H170" i="1" s="1"/>
  <c r="F176" i="1"/>
  <c r="F175" i="1" s="1"/>
  <c r="F174" i="1" s="1"/>
  <c r="G176" i="1"/>
  <c r="G175" i="1" s="1"/>
  <c r="G174" i="1" s="1"/>
  <c r="H176" i="1"/>
  <c r="H175" i="1" s="1"/>
  <c r="H174" i="1" s="1"/>
  <c r="F188" i="1"/>
  <c r="F187" i="1" s="1"/>
  <c r="F186" i="1" s="1"/>
  <c r="G188" i="1"/>
  <c r="G187" i="1" s="1"/>
  <c r="G186" i="1" s="1"/>
  <c r="H188" i="1"/>
  <c r="H187" i="1" s="1"/>
  <c r="H186" i="1" s="1"/>
  <c r="F200" i="1"/>
  <c r="F199" i="1" s="1"/>
  <c r="F198" i="1" s="1"/>
  <c r="G200" i="1"/>
  <c r="G199" i="1" s="1"/>
  <c r="G198" i="1" s="1"/>
  <c r="H200" i="1"/>
  <c r="H199" i="1" s="1"/>
  <c r="H198" i="1" s="1"/>
  <c r="F204" i="1"/>
  <c r="F203" i="1" s="1"/>
  <c r="G204" i="1"/>
  <c r="G203" i="1" s="1"/>
  <c r="H204" i="1"/>
  <c r="H203" i="1" s="1"/>
  <c r="F207" i="1"/>
  <c r="F206" i="1" s="1"/>
  <c r="G207" i="1"/>
  <c r="G206" i="1" s="1"/>
  <c r="H207" i="1"/>
  <c r="H206" i="1" s="1"/>
  <c r="F214" i="1"/>
  <c r="F213" i="1" s="1"/>
  <c r="G214" i="1"/>
  <c r="G213" i="1" s="1"/>
  <c r="H214" i="1"/>
  <c r="H213" i="1" s="1"/>
  <c r="H127" i="1" l="1"/>
  <c r="G140" i="1"/>
  <c r="G139" i="1" s="1"/>
  <c r="G136" i="1"/>
  <c r="F134" i="1"/>
  <c r="F127" i="1"/>
  <c r="H134" i="1"/>
  <c r="G127" i="1"/>
  <c r="G109" i="1"/>
  <c r="G108" i="1" s="1"/>
  <c r="F108" i="1"/>
  <c r="G155" i="1"/>
  <c r="G154" i="1" s="1"/>
  <c r="H202" i="1"/>
  <c r="G202" i="1"/>
  <c r="F160" i="1"/>
  <c r="F159" i="1" s="1"/>
  <c r="F158" i="1" s="1"/>
  <c r="F157" i="1" s="1"/>
  <c r="H153" i="1"/>
  <c r="H155" i="1"/>
  <c r="H154" i="1" s="1"/>
  <c r="F153" i="1"/>
  <c r="F155" i="1"/>
  <c r="F154" i="1" s="1"/>
  <c r="G152" i="1"/>
  <c r="G151" i="1"/>
  <c r="F202" i="1"/>
  <c r="F126" i="1" l="1"/>
  <c r="F125" i="1" s="1"/>
  <c r="G168" i="1"/>
  <c r="G135" i="1"/>
  <c r="G134" i="1" s="1"/>
  <c r="G126" i="1" s="1"/>
  <c r="G125" i="1" s="1"/>
  <c r="G124" i="1" s="1"/>
  <c r="H168" i="1"/>
  <c r="F168" i="1"/>
  <c r="F167" i="1" s="1"/>
  <c r="H126" i="1"/>
  <c r="H125" i="1" s="1"/>
  <c r="F151" i="1"/>
  <c r="F152" i="1"/>
  <c r="H151" i="1"/>
  <c r="H152" i="1"/>
  <c r="H100" i="1"/>
  <c r="H99" i="1" s="1"/>
  <c r="H98" i="1" s="1"/>
  <c r="G100" i="1"/>
  <c r="G99" i="1" s="1"/>
  <c r="G98" i="1" s="1"/>
  <c r="F100" i="1"/>
  <c r="F99" i="1" s="1"/>
  <c r="F98" i="1" s="1"/>
  <c r="H96" i="1"/>
  <c r="H95" i="1" s="1"/>
  <c r="H94" i="1" s="1"/>
  <c r="H93" i="1" s="1"/>
  <c r="H92" i="1" s="1"/>
  <c r="G96" i="1"/>
  <c r="G95" i="1" s="1"/>
  <c r="G94" i="1" s="1"/>
  <c r="G93" i="1" s="1"/>
  <c r="G92" i="1" s="1"/>
  <c r="F96" i="1"/>
  <c r="F95" i="1" s="1"/>
  <c r="F94" i="1" s="1"/>
  <c r="F93" i="1" s="1"/>
  <c r="F92" i="1" s="1"/>
  <c r="H86" i="1"/>
  <c r="H85" i="1" s="1"/>
  <c r="H84" i="1" s="1"/>
  <c r="H83" i="1" s="1"/>
  <c r="H82" i="1" s="1"/>
  <c r="G86" i="1"/>
  <c r="G85" i="1" s="1"/>
  <c r="G84" i="1" s="1"/>
  <c r="G83" i="1" s="1"/>
  <c r="G82" i="1" s="1"/>
  <c r="F86" i="1"/>
  <c r="F85" i="1" s="1"/>
  <c r="F84" i="1" s="1"/>
  <c r="H56" i="1"/>
  <c r="H55" i="1" s="1"/>
  <c r="H54" i="1" s="1"/>
  <c r="G56" i="1"/>
  <c r="G55" i="1" s="1"/>
  <c r="G54" i="1" s="1"/>
  <c r="F56" i="1"/>
  <c r="F55" i="1" s="1"/>
  <c r="F54" i="1" s="1"/>
  <c r="H64" i="1"/>
  <c r="H63" i="1" s="1"/>
  <c r="H62" i="1" s="1"/>
  <c r="G64" i="1"/>
  <c r="G63" i="1" s="1"/>
  <c r="G62" i="1" s="1"/>
  <c r="F64" i="1"/>
  <c r="F63" i="1" s="1"/>
  <c r="F62" i="1" s="1"/>
  <c r="G74" i="1"/>
  <c r="H74" i="1"/>
  <c r="F74" i="1"/>
  <c r="H19" i="1"/>
  <c r="H18" i="1" s="1"/>
  <c r="H17" i="1" s="1"/>
  <c r="H16" i="1" s="1"/>
  <c r="G19" i="1"/>
  <c r="G18" i="1" s="1"/>
  <c r="G17" i="1" s="1"/>
  <c r="G16" i="1" s="1"/>
  <c r="H24" i="1"/>
  <c r="H23" i="1" s="1"/>
  <c r="H22" i="1" s="1"/>
  <c r="H21" i="1" s="1"/>
  <c r="G24" i="1"/>
  <c r="G23" i="1" s="1"/>
  <c r="G22" i="1" s="1"/>
  <c r="G21" i="1" s="1"/>
  <c r="F24" i="1"/>
  <c r="F23" i="1" s="1"/>
  <c r="F22" i="1" s="1"/>
  <c r="F21" i="1" s="1"/>
  <c r="F19" i="1"/>
  <c r="F18" i="1" s="1"/>
  <c r="F17" i="1" s="1"/>
  <c r="F16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44" i="1"/>
  <c r="H43" i="1" s="1"/>
  <c r="H42" i="1" s="1"/>
  <c r="H41" i="1" s="1"/>
  <c r="H40" i="1" s="1"/>
  <c r="G44" i="1"/>
  <c r="G43" i="1" s="1"/>
  <c r="G42" i="1" s="1"/>
  <c r="G41" i="1" s="1"/>
  <c r="G40" i="1" s="1"/>
  <c r="F44" i="1"/>
  <c r="F43" i="1" s="1"/>
  <c r="F42" i="1" s="1"/>
  <c r="F41" i="1" s="1"/>
  <c r="F40" i="1" s="1"/>
  <c r="F38" i="1"/>
  <c r="F37" i="1" s="1"/>
  <c r="F36" i="1" s="1"/>
  <c r="F35" i="1" s="1"/>
  <c r="F34" i="1" s="1"/>
  <c r="F124" i="1" l="1"/>
  <c r="F83" i="1"/>
  <c r="F82" i="1" s="1"/>
  <c r="F33" i="1"/>
  <c r="G123" i="1"/>
  <c r="G33" i="1"/>
  <c r="H33" i="1"/>
  <c r="F123" i="1"/>
  <c r="H53" i="1"/>
  <c r="H52" i="1" s="1"/>
  <c r="G53" i="1"/>
  <c r="G52" i="1" s="1"/>
  <c r="H124" i="1"/>
  <c r="H123" i="1" s="1"/>
  <c r="H15" i="1"/>
  <c r="G15" i="1"/>
  <c r="F15" i="1"/>
  <c r="H14" i="1" l="1"/>
  <c r="H13" i="1" s="1"/>
  <c r="G14" i="1"/>
  <c r="G13" i="1" s="1"/>
  <c r="F67" i="1"/>
  <c r="F66" i="1" s="1"/>
  <c r="F53" i="1" s="1"/>
  <c r="F52" i="1" l="1"/>
  <c r="F14" i="1" l="1"/>
  <c r="F13" i="1" s="1"/>
</calcChain>
</file>

<file path=xl/sharedStrings.xml><?xml version="1.0" encoding="utf-8"?>
<sst xmlns="http://schemas.openxmlformats.org/spreadsheetml/2006/main" count="553" uniqueCount="224">
  <si>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</si>
  <si>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</si>
  <si>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</si>
  <si>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</si>
  <si>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</si>
  <si>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</si>
  <si>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</si>
  <si>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</si>
  <si>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</si>
  <si>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</si>
  <si>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</si>
  <si>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</si>
  <si>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</si>
  <si>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</si>
  <si>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</si>
  <si>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</si>
  <si>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</si>
  <si>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</si>
  <si>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</si>
  <si>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</si>
  <si>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</si>
  <si>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</si>
  <si>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</si>
  <si>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</si>
  <si>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</si>
  <si>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</si>
  <si>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</si>
  <si>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</si>
  <si>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</si>
  <si>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</si>
  <si>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</si>
  <si>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</si>
  <si>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</si>
  <si>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</si>
  <si>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</si>
  <si>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</si>
  <si>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</si>
  <si>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</si>
  <si>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</si>
  <si>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</si>
  <si>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</si>
  <si>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</si>
  <si>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</si>
  <si>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</si>
  <si>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</si>
  <si>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</si>
  <si>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</si>
  <si>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</si>
  <si>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</si>
  <si>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</si>
  <si>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</si>
  <si>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</si>
  <si>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</si>
  <si>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</si>
  <si>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</si>
  <si>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</si>
  <si>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</si>
  <si>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</si>
  <si>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</si>
  <si>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</si>
  <si>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</si>
  <si>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</si>
  <si>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</si>
  <si>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</si>
  <si>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</si>
  <si>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</si>
  <si>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</si>
  <si>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</si>
  <si>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</si>
  <si>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</si>
  <si>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</si>
  <si>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</si>
  <si>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</si>
  <si>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</si>
  <si>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</si>
  <si>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</si>
  <si>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</si>
  <si>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</si>
  <si>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</si>
  <si>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</si>
  <si>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</si>
  <si>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</si>
  <si>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</si>
  <si>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</si>
  <si>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</si>
  <si>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</si>
  <si>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</si>
  <si>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</si>
  <si>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</si>
  <si>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</si>
  <si>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</si>
  <si>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</si>
  <si>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</si>
  <si>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</si>
  <si>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</si>
  <si>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</si>
  <si>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</si>
  <si>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</si>
  <si>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</si>
  <si>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</si>
  <si>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</si>
  <si>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</si>
  <si>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</si>
  <si>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</si>
  <si>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</si>
  <si>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</si>
  <si>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</si>
  <si>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</si>
  <si>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</si>
  <si>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</si>
  <si>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</si>
  <si>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</si>
  <si>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</si>
  <si>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</si>
  <si>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</si>
  <si>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</si>
  <si>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</si>
  <si>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</si>
  <si>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</si>
  <si>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</si>
  <si>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</si>
  <si>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</si>
  <si>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</si>
  <si>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</si>
  <si>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Основное мероприятие "Газификация Шапкинского сельского поселения"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</si>
  <si>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</si>
  <si>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</si>
  <si>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</si>
  <si>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</si>
  <si>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</si>
  <si>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</si>
  <si>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</si>
  <si>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</si>
  <si>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</si>
  <si>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</si>
  <si>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</si>
  <si>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</si>
  <si>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</si>
  <si>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</si>
  <si>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</si>
  <si>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</si>
  <si>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</si>
  <si>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</si>
  <si>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</si>
  <si>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</si>
  <si>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</si>
  <si>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</si>
  <si>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</si>
  <si>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</si>
  <si>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</si>
  <si>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</si>
  <si>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</si>
  <si>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</si>
  <si>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</si>
  <si>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</si>
  <si>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</si>
  <si>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</si>
  <si>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</si>
  <si>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</si>
  <si>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</si>
  <si>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</si>
  <si>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</si>
  <si>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</si>
  <si>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</si>
  <si>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</si>
  <si>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</si>
  <si>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</si>
  <si>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</si>
  <si>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</si>
  <si>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</si>
  <si>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</si>
  <si>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</si>
  <si>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</si>
  <si>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</si>
  <si>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</si>
  <si>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r>
      <t xml:space="preserve">Мероприятия в области коммунального хозяйства </t>
    </r>
    <r>
      <rPr>
        <sz val="10"/>
        <color indexed="10"/>
        <rFont val="Times New Roman"/>
        <family val="1"/>
        <charset val="204"/>
      </rPr>
      <t/>
    </r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</si>
  <si>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</si>
  <si>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</si>
  <si>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</si>
  <si>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</si>
  <si>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04 0 02 00000</t>
  </si>
  <si>
    <t>04 0 01 11300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</si>
  <si>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</si>
  <si>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</si>
  <si>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</si>
  <si>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</si>
  <si>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</si>
  <si>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</si>
  <si>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 </t>
  </si>
  <si>
    <t>2023 год</t>
  </si>
  <si>
    <t xml:space="preserve">Подпрограмма "Обеспечение безопасности на водных объектах" </t>
  </si>
  <si>
    <t>08 3 00 00000</t>
  </si>
  <si>
    <t xml:space="preserve">Основное мероприятие "Обеспечение безопасности на водных объектах" </t>
  </si>
  <si>
    <t>08 3 03 00000</t>
  </si>
  <si>
    <t>Мероприятия по безопасности людей на водных объектах</t>
  </si>
  <si>
    <t>08 3 03 13370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</si>
  <si>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</si>
  <si>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</si>
  <si>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</si>
  <si>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</si>
  <si>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</si>
  <si>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</si>
  <si>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</si>
  <si>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Поддержка развития общественной инфраструктуры муниципального значения в Ленинградской области</t>
  </si>
  <si>
    <t>12 0 01 S4840</t>
  </si>
  <si>
    <r>
      <t>Подпрограмма "</t>
    </r>
    <r>
      <rPr>
        <b/>
        <sz val="12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  </r>
  </si>
  <si>
    <r>
      <t>Подпрограмма "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</t>
    </r>
  </si>
  <si>
    <t>Мероприятия по вовлечению в предупреждение правонарушени на территории Шапкинского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</si>
  <si>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</si>
  <si>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</si>
  <si>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  "Повышение уровня благоустройства и безопасности проживания на части территории, являющейся административным центром поселения"</t>
  </si>
  <si>
    <t>Мероприятия по устойчивому развитию части территорий, являющихся административным центром поселения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</si>
  <si>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</si>
  <si>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</si>
  <si>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</si>
  <si>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Иные межбюджетные трансферты бюджету района из бюджетов поселений на  осуществления  полномочий по формировпанию архивных фондов (местный бюджет)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</si>
  <si>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</si>
  <si>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</si>
  <si>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</si>
  <si>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</si>
  <si>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Основное мероприятие "Благоустройство  территории Шапкинского сельского поселения Тоснеского района Ленинградской области"</t>
  </si>
  <si>
    <t xml:space="preserve">Мероприятия по  благоустройству территории </t>
  </si>
  <si>
    <t>Основное мероприятие "Развитие физической культуры"</t>
  </si>
  <si>
    <t>от  24.12.2020   №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</si>
</sst>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4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justify" vertical="center"/>
    </xf>
    <xf numFmtId="169" fontId="8" fillId="0" borderId="2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7"/>
  <sheetViews>
    <sheetView tabSelected="1" view="pageBreakPreview" topLeftCell="A6" zoomScaleNormal="100" zoomScaleSheetLayoutView="100" workbookViewId="0">
      <selection activeCell="H151" sqref="H151"/>
    </sheetView>
  </sheetViews>
  <sheetFormatPr defaultRowHeight="15" x14ac:dyDescent="0.25"/>
  <cols>
    <col min="1" max="1" width="61.42578125" style="98" customWidth="1"/>
    <col min="2" max="2" width="16.42578125" style="99" customWidth="1"/>
    <col min="3" max="5" width="7.42578125" style="99" customWidth="1"/>
    <col min="6" max="8" width="16.42578125" style="99" customWidth="1"/>
    <col min="9" max="11" width="9.140625" style="89"/>
    <col min="12" max="99" width="9.140625" style="89" customWidth="1"/>
    <col min="100" max="16384" width="9.140625" style="89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178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5" t="s">
        <v>158</v>
      </c>
      <c r="H2" s="105"/>
      <c r="I2" s="2"/>
      <c r="J2" s="2"/>
    </row>
    <row r="3" spans="1:10" s="15" customFormat="1" ht="17.25" customHeight="1" x14ac:dyDescent="0.25">
      <c r="A3" s="18"/>
      <c r="B3" s="17"/>
      <c r="C3" s="16"/>
      <c r="D3" s="16"/>
      <c r="E3" s="16"/>
      <c r="G3" s="106" t="s">
        <v>223</v>
      </c>
      <c r="H3" s="106"/>
      <c r="I3" s="2"/>
      <c r="J3" s="2"/>
    </row>
    <row r="4" spans="1:10" s="15" customFormat="1" ht="24" hidden="1" customHeight="1" x14ac:dyDescent="0.25">
      <c r="A4" s="18"/>
      <c r="B4" s="17"/>
      <c r="C4" s="16"/>
      <c r="D4" s="16"/>
      <c r="E4" s="16"/>
      <c r="G4" s="27"/>
      <c r="H4" s="1"/>
      <c r="I4" s="2"/>
      <c r="J4" s="2"/>
    </row>
    <row r="5" spans="1:10" s="15" customFormat="1" ht="63" hidden="1" customHeight="1" x14ac:dyDescent="0.25">
      <c r="A5" s="18"/>
      <c r="B5" s="17"/>
      <c r="C5" s="16"/>
      <c r="D5" s="16"/>
      <c r="E5" s="16"/>
      <c r="G5" s="105"/>
      <c r="H5" s="105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13"/>
      <c r="H6" s="113"/>
      <c r="I6" s="2"/>
      <c r="J6" s="2"/>
    </row>
    <row r="7" spans="1:10" s="15" customFormat="1" ht="26.25" customHeight="1" x14ac:dyDescent="0.25">
      <c r="A7" s="107" t="s">
        <v>125</v>
      </c>
      <c r="B7" s="107"/>
      <c r="C7" s="107"/>
      <c r="D7" s="107"/>
      <c r="E7" s="107"/>
      <c r="F7" s="107"/>
      <c r="G7" s="107"/>
      <c r="H7" s="107"/>
    </row>
    <row r="8" spans="1:10" s="15" customFormat="1" ht="85.5" customHeight="1" x14ac:dyDescent="0.25">
      <c r="A8" s="107" t="s">
        <v>188</v>
      </c>
      <c r="B8" s="107"/>
      <c r="C8" s="107"/>
      <c r="D8" s="107"/>
      <c r="E8" s="107"/>
      <c r="F8" s="107"/>
      <c r="G8" s="107"/>
      <c r="H8" s="107"/>
    </row>
    <row r="9" spans="1:10" s="15" customFormat="1" ht="15.6" customHeight="1" x14ac:dyDescent="0.25">
      <c r="A9" s="100"/>
      <c r="B9" s="100"/>
      <c r="C9" s="100"/>
      <c r="D9" s="100"/>
      <c r="E9" s="100"/>
      <c r="F9" s="14"/>
    </row>
    <row r="10" spans="1:10" s="13" customFormat="1" ht="35.25" customHeight="1" x14ac:dyDescent="0.25">
      <c r="A10" s="109" t="s">
        <v>0</v>
      </c>
      <c r="B10" s="111" t="s">
        <v>1</v>
      </c>
      <c r="C10" s="111" t="s">
        <v>2</v>
      </c>
      <c r="D10" s="109" t="s">
        <v>3</v>
      </c>
      <c r="E10" s="109" t="s">
        <v>4</v>
      </c>
      <c r="F10" s="108" t="s">
        <v>36</v>
      </c>
      <c r="G10" s="108"/>
      <c r="H10" s="108"/>
    </row>
    <row r="11" spans="1:10" s="13" customFormat="1" ht="15.75" customHeight="1" x14ac:dyDescent="0.25">
      <c r="A11" s="110"/>
      <c r="B11" s="112"/>
      <c r="C11" s="112"/>
      <c r="D11" s="110"/>
      <c r="E11" s="110"/>
      <c r="F11" s="12" t="s">
        <v>131</v>
      </c>
      <c r="G11" s="12" t="s">
        <v>176</v>
      </c>
      <c r="H11" s="12" t="s">
        <v>189</v>
      </c>
    </row>
    <row r="12" spans="1:10" s="13" customFormat="1" ht="15.75" x14ac:dyDescent="0.25">
      <c r="A12" s="19" t="s">
        <v>37</v>
      </c>
      <c r="B12" s="19" t="s">
        <v>38</v>
      </c>
      <c r="C12" s="19" t="s">
        <v>39</v>
      </c>
      <c r="D12" s="19" t="s">
        <v>40</v>
      </c>
      <c r="E12" s="20">
        <v>5</v>
      </c>
      <c r="F12" s="21">
        <v>6</v>
      </c>
      <c r="G12" s="20">
        <v>7</v>
      </c>
      <c r="H12" s="21">
        <v>8</v>
      </c>
    </row>
    <row r="13" spans="1:10" s="81" customFormat="1" ht="15.75" x14ac:dyDescent="0.25">
      <c r="A13" s="79" t="s">
        <v>5</v>
      </c>
      <c r="B13" s="36"/>
      <c r="C13" s="35"/>
      <c r="D13" s="36"/>
      <c r="E13" s="36"/>
      <c r="F13" s="80">
        <f>F14+F123</f>
        <v>16545.673999999999</v>
      </c>
      <c r="G13" s="80">
        <f>G14+G123</f>
        <v>13098.762210000001</v>
      </c>
      <c r="H13" s="80">
        <f>H14+H123</f>
        <v>12304.653680000001</v>
      </c>
    </row>
    <row r="14" spans="1:10" s="81" customFormat="1" ht="15.75" x14ac:dyDescent="0.25">
      <c r="A14" s="78" t="s">
        <v>51</v>
      </c>
      <c r="B14" s="36"/>
      <c r="C14" s="35"/>
      <c r="D14" s="36"/>
      <c r="E14" s="36"/>
      <c r="F14" s="80">
        <f>F15+F33+F52+F74+F82+F92+F102+F108+F117</f>
        <v>8375.4539999999997</v>
      </c>
      <c r="G14" s="80">
        <f>G15+G33+G52+G74+G82+G92+G102+G108+G117</f>
        <v>4091.6750000000002</v>
      </c>
      <c r="H14" s="80">
        <f>H15+H33+H52+H74+H82+H92+H102+H108+H117</f>
        <v>3114.7860000000001</v>
      </c>
    </row>
    <row r="15" spans="1:10" s="81" customFormat="1" ht="69.75" customHeight="1" x14ac:dyDescent="0.25">
      <c r="A15" s="7" t="s">
        <v>184</v>
      </c>
      <c r="B15" s="10" t="s">
        <v>54</v>
      </c>
      <c r="C15" s="35"/>
      <c r="D15" s="36"/>
      <c r="E15" s="36"/>
      <c r="F15" s="32">
        <f>F16+F21</f>
        <v>50</v>
      </c>
      <c r="G15" s="32">
        <f>G16+G21</f>
        <v>50</v>
      </c>
      <c r="H15" s="32">
        <f>H16+H21</f>
        <v>50</v>
      </c>
    </row>
    <row r="16" spans="1:10" s="81" customFormat="1" ht="28.5" customHeight="1" x14ac:dyDescent="0.25">
      <c r="A16" s="11" t="s">
        <v>222</v>
      </c>
      <c r="B16" s="10" t="s">
        <v>57</v>
      </c>
      <c r="C16" s="35"/>
      <c r="D16" s="36"/>
      <c r="E16" s="36"/>
      <c r="F16" s="32">
        <f>F17</f>
        <v>20</v>
      </c>
      <c r="G16" s="32">
        <f t="shared" ref="G16:H19" si="0">G17</f>
        <v>20</v>
      </c>
      <c r="H16" s="32">
        <f t="shared" si="0"/>
        <v>20</v>
      </c>
    </row>
    <row r="17" spans="1:8" s="81" customFormat="1" ht="31.5" x14ac:dyDescent="0.25">
      <c r="A17" s="8" t="s">
        <v>56</v>
      </c>
      <c r="B17" s="9" t="s">
        <v>181</v>
      </c>
      <c r="C17" s="21"/>
      <c r="D17" s="19"/>
      <c r="E17" s="19"/>
      <c r="F17" s="40">
        <f>F18</f>
        <v>20</v>
      </c>
      <c r="G17" s="40">
        <f t="shared" si="0"/>
        <v>20</v>
      </c>
      <c r="H17" s="40">
        <f t="shared" si="0"/>
        <v>20</v>
      </c>
    </row>
    <row r="18" spans="1:8" s="81" customFormat="1" ht="31.5" x14ac:dyDescent="0.25">
      <c r="A18" s="8" t="s">
        <v>44</v>
      </c>
      <c r="B18" s="9" t="s">
        <v>181</v>
      </c>
      <c r="C18" s="21">
        <v>200</v>
      </c>
      <c r="D18" s="19"/>
      <c r="E18" s="19"/>
      <c r="F18" s="40">
        <f>F19</f>
        <v>20</v>
      </c>
      <c r="G18" s="40">
        <f t="shared" si="0"/>
        <v>20</v>
      </c>
      <c r="H18" s="40">
        <f t="shared" si="0"/>
        <v>20</v>
      </c>
    </row>
    <row r="19" spans="1:8" s="81" customFormat="1" ht="31.5" x14ac:dyDescent="0.25">
      <c r="A19" s="3" t="s">
        <v>45</v>
      </c>
      <c r="B19" s="9" t="s">
        <v>181</v>
      </c>
      <c r="C19" s="21">
        <v>240</v>
      </c>
      <c r="D19" s="19"/>
      <c r="E19" s="19"/>
      <c r="F19" s="40">
        <f>F20</f>
        <v>20</v>
      </c>
      <c r="G19" s="40">
        <f t="shared" si="0"/>
        <v>20</v>
      </c>
      <c r="H19" s="40">
        <f t="shared" si="0"/>
        <v>20</v>
      </c>
    </row>
    <row r="20" spans="1:8" s="81" customFormat="1" ht="15.75" x14ac:dyDescent="0.25">
      <c r="A20" s="3" t="s">
        <v>129</v>
      </c>
      <c r="B20" s="9" t="s">
        <v>181</v>
      </c>
      <c r="C20" s="21">
        <v>240</v>
      </c>
      <c r="D20" s="19" t="s">
        <v>28</v>
      </c>
      <c r="E20" s="19" t="s">
        <v>12</v>
      </c>
      <c r="F20" s="40">
        <v>20</v>
      </c>
      <c r="G20" s="40">
        <v>20</v>
      </c>
      <c r="H20" s="40">
        <v>20</v>
      </c>
    </row>
    <row r="21" spans="1:8" s="81" customFormat="1" ht="31.5" x14ac:dyDescent="0.25">
      <c r="A21" s="11" t="s">
        <v>52</v>
      </c>
      <c r="B21" s="10" t="s">
        <v>180</v>
      </c>
      <c r="C21" s="35"/>
      <c r="D21" s="36"/>
      <c r="E21" s="36"/>
      <c r="F21" s="32">
        <f>F22</f>
        <v>30</v>
      </c>
      <c r="G21" s="32">
        <f t="shared" ref="G21:H24" si="1">G22</f>
        <v>30</v>
      </c>
      <c r="H21" s="32">
        <f t="shared" si="1"/>
        <v>30</v>
      </c>
    </row>
    <row r="22" spans="1:8" s="81" customFormat="1" ht="15.75" x14ac:dyDescent="0.25">
      <c r="A22" s="8" t="s">
        <v>53</v>
      </c>
      <c r="B22" s="9" t="s">
        <v>55</v>
      </c>
      <c r="C22" s="21"/>
      <c r="D22" s="19"/>
      <c r="E22" s="19"/>
      <c r="F22" s="40">
        <f>F23</f>
        <v>30</v>
      </c>
      <c r="G22" s="40">
        <f t="shared" si="1"/>
        <v>30</v>
      </c>
      <c r="H22" s="40">
        <f t="shared" si="1"/>
        <v>30</v>
      </c>
    </row>
    <row r="23" spans="1:8" s="81" customFormat="1" ht="31.5" x14ac:dyDescent="0.25">
      <c r="A23" s="8" t="s">
        <v>44</v>
      </c>
      <c r="B23" s="9" t="s">
        <v>55</v>
      </c>
      <c r="C23" s="21">
        <v>200</v>
      </c>
      <c r="D23" s="19"/>
      <c r="E23" s="19"/>
      <c r="F23" s="40">
        <f>F24</f>
        <v>30</v>
      </c>
      <c r="G23" s="40">
        <f t="shared" si="1"/>
        <v>30</v>
      </c>
      <c r="H23" s="40">
        <f t="shared" si="1"/>
        <v>30</v>
      </c>
    </row>
    <row r="24" spans="1:8" s="81" customFormat="1" ht="31.5" x14ac:dyDescent="0.25">
      <c r="A24" s="3" t="s">
        <v>45</v>
      </c>
      <c r="B24" s="9" t="s">
        <v>55</v>
      </c>
      <c r="C24" s="21">
        <v>240</v>
      </c>
      <c r="D24" s="19"/>
      <c r="E24" s="19"/>
      <c r="F24" s="40">
        <f>F25</f>
        <v>30</v>
      </c>
      <c r="G24" s="40">
        <f t="shared" si="1"/>
        <v>30</v>
      </c>
      <c r="H24" s="40">
        <f t="shared" si="1"/>
        <v>30</v>
      </c>
    </row>
    <row r="25" spans="1:8" s="81" customFormat="1" ht="15.75" x14ac:dyDescent="0.25">
      <c r="A25" s="3" t="s">
        <v>156</v>
      </c>
      <c r="B25" s="9" t="s">
        <v>55</v>
      </c>
      <c r="C25" s="21">
        <v>240</v>
      </c>
      <c r="D25" s="19" t="s">
        <v>25</v>
      </c>
      <c r="E25" s="19" t="s">
        <v>25</v>
      </c>
      <c r="F25" s="40">
        <v>30</v>
      </c>
      <c r="G25" s="40">
        <v>30</v>
      </c>
      <c r="H25" s="40">
        <v>30</v>
      </c>
    </row>
    <row r="26" spans="1:8" s="81" customFormat="1" ht="47.25" hidden="1" x14ac:dyDescent="0.25">
      <c r="A26" s="82" t="s">
        <v>140</v>
      </c>
      <c r="B26" s="83" t="s">
        <v>147</v>
      </c>
      <c r="C26" s="35"/>
      <c r="D26" s="36"/>
      <c r="E26" s="36"/>
      <c r="F26" s="32">
        <f t="shared" ref="F26:F31" si="2">F27</f>
        <v>0</v>
      </c>
      <c r="G26" s="32">
        <f t="shared" ref="G26:H31" si="3">G27</f>
        <v>0</v>
      </c>
      <c r="H26" s="32">
        <f t="shared" si="3"/>
        <v>0</v>
      </c>
    </row>
    <row r="27" spans="1:8" s="81" customFormat="1" ht="15.75" hidden="1" x14ac:dyDescent="0.25">
      <c r="A27" s="84" t="s">
        <v>141</v>
      </c>
      <c r="B27" s="85" t="s">
        <v>148</v>
      </c>
      <c r="C27" s="21"/>
      <c r="D27" s="19"/>
      <c r="E27" s="19"/>
      <c r="F27" s="40">
        <f t="shared" si="2"/>
        <v>0</v>
      </c>
      <c r="G27" s="40">
        <f t="shared" si="3"/>
        <v>0</v>
      </c>
      <c r="H27" s="40">
        <f t="shared" si="3"/>
        <v>0</v>
      </c>
    </row>
    <row r="28" spans="1:8" s="81" customFormat="1" ht="31.5" hidden="1" x14ac:dyDescent="0.25">
      <c r="A28" s="84" t="s">
        <v>142</v>
      </c>
      <c r="B28" s="86" t="s">
        <v>149</v>
      </c>
      <c r="C28" s="21"/>
      <c r="D28" s="19"/>
      <c r="E28" s="19"/>
      <c r="F28" s="40">
        <f t="shared" si="2"/>
        <v>0</v>
      </c>
      <c r="G28" s="40">
        <f t="shared" si="3"/>
        <v>0</v>
      </c>
      <c r="H28" s="40">
        <f t="shared" si="3"/>
        <v>0</v>
      </c>
    </row>
    <row r="29" spans="1:8" s="81" customFormat="1" ht="47.25" hidden="1" x14ac:dyDescent="0.25">
      <c r="A29" s="87" t="s">
        <v>143</v>
      </c>
      <c r="B29" s="85" t="s">
        <v>150</v>
      </c>
      <c r="C29" s="21"/>
      <c r="D29" s="19"/>
      <c r="E29" s="19"/>
      <c r="F29" s="40">
        <f t="shared" si="2"/>
        <v>0</v>
      </c>
      <c r="G29" s="40">
        <f t="shared" si="3"/>
        <v>0</v>
      </c>
      <c r="H29" s="40">
        <f t="shared" si="3"/>
        <v>0</v>
      </c>
    </row>
    <row r="30" spans="1:8" s="81" customFormat="1" ht="15.75" hidden="1" x14ac:dyDescent="0.25">
      <c r="A30" s="87" t="s">
        <v>15</v>
      </c>
      <c r="B30" s="85" t="s">
        <v>150</v>
      </c>
      <c r="C30" s="21">
        <v>300</v>
      </c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1" customFormat="1" ht="34.5" hidden="1" customHeight="1" x14ac:dyDescent="0.25">
      <c r="A31" s="88" t="s">
        <v>144</v>
      </c>
      <c r="B31" s="85" t="s">
        <v>150</v>
      </c>
      <c r="C31" s="21">
        <v>320</v>
      </c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1" customFormat="1" ht="15.75" hidden="1" x14ac:dyDescent="0.25">
      <c r="A32" s="87" t="s">
        <v>145</v>
      </c>
      <c r="B32" s="85" t="s">
        <v>150</v>
      </c>
      <c r="C32" s="21">
        <v>320</v>
      </c>
      <c r="D32" s="19" t="s">
        <v>146</v>
      </c>
      <c r="E32" s="19" t="s">
        <v>17</v>
      </c>
      <c r="F32" s="49">
        <v>0</v>
      </c>
      <c r="G32" s="49">
        <v>0</v>
      </c>
      <c r="H32" s="49">
        <v>0</v>
      </c>
    </row>
    <row r="33" spans="1:8" s="81" customFormat="1" ht="52.5" customHeight="1" x14ac:dyDescent="0.25">
      <c r="A33" s="69" t="s">
        <v>126</v>
      </c>
      <c r="B33" s="64" t="s">
        <v>41</v>
      </c>
      <c r="C33" s="41"/>
      <c r="D33" s="64"/>
      <c r="E33" s="64"/>
      <c r="F33" s="32">
        <f>F34+F40+F46</f>
        <v>181.61500000000001</v>
      </c>
      <c r="G33" s="32">
        <f t="shared" ref="G33:H33" si="4">G34+G40+G46</f>
        <v>112.86499999999999</v>
      </c>
      <c r="H33" s="32">
        <f t="shared" si="4"/>
        <v>200.51500000000001</v>
      </c>
    </row>
    <row r="34" spans="1:8" s="81" customFormat="1" ht="106.5" customHeight="1" x14ac:dyDescent="0.25">
      <c r="A34" s="103" t="s">
        <v>205</v>
      </c>
      <c r="B34" s="64" t="s">
        <v>46</v>
      </c>
      <c r="C34" s="41"/>
      <c r="D34" s="64"/>
      <c r="E34" s="64"/>
      <c r="F34" s="32">
        <f>F35</f>
        <v>72.349999999999994</v>
      </c>
      <c r="G34" s="32">
        <f t="shared" ref="G34:H34" si="5">G35</f>
        <v>66.349999999999994</v>
      </c>
      <c r="H34" s="32">
        <f t="shared" si="5"/>
        <v>62.2</v>
      </c>
    </row>
    <row r="35" spans="1:8" ht="31.5" x14ac:dyDescent="0.25">
      <c r="A35" s="69" t="s">
        <v>42</v>
      </c>
      <c r="B35" s="64" t="s">
        <v>46</v>
      </c>
      <c r="C35" s="41"/>
      <c r="D35" s="64"/>
      <c r="E35" s="64"/>
      <c r="F35" s="32">
        <f>F36</f>
        <v>72.349999999999994</v>
      </c>
      <c r="G35" s="32">
        <f t="shared" ref="G35:H38" si="6">G36</f>
        <v>66.349999999999994</v>
      </c>
      <c r="H35" s="32">
        <f t="shared" si="6"/>
        <v>62.2</v>
      </c>
    </row>
    <row r="36" spans="1:8" ht="15.75" x14ac:dyDescent="0.25">
      <c r="A36" s="8" t="s">
        <v>43</v>
      </c>
      <c r="B36" s="31" t="s">
        <v>47</v>
      </c>
      <c r="C36" s="30"/>
      <c r="D36" s="31"/>
      <c r="E36" s="31"/>
      <c r="F36" s="40">
        <f>F37</f>
        <v>72.349999999999994</v>
      </c>
      <c r="G36" s="40">
        <f t="shared" si="6"/>
        <v>66.349999999999994</v>
      </c>
      <c r="H36" s="40">
        <f t="shared" si="6"/>
        <v>62.2</v>
      </c>
    </row>
    <row r="37" spans="1:8" ht="31.5" x14ac:dyDescent="0.25">
      <c r="A37" s="8" t="s">
        <v>44</v>
      </c>
      <c r="B37" s="31" t="s">
        <v>47</v>
      </c>
      <c r="C37" s="30">
        <v>200</v>
      </c>
      <c r="D37" s="31"/>
      <c r="E37" s="31"/>
      <c r="F37" s="40">
        <f>F38</f>
        <v>72.349999999999994</v>
      </c>
      <c r="G37" s="40">
        <f t="shared" si="6"/>
        <v>66.349999999999994</v>
      </c>
      <c r="H37" s="40">
        <f t="shared" si="6"/>
        <v>62.2</v>
      </c>
    </row>
    <row r="38" spans="1:8" ht="31.5" x14ac:dyDescent="0.25">
      <c r="A38" s="55" t="s">
        <v>45</v>
      </c>
      <c r="B38" s="31" t="s">
        <v>47</v>
      </c>
      <c r="C38" s="30">
        <v>240</v>
      </c>
      <c r="D38" s="31"/>
      <c r="E38" s="31"/>
      <c r="F38" s="40">
        <f>F39</f>
        <v>72.349999999999994</v>
      </c>
      <c r="G38" s="40">
        <f t="shared" si="6"/>
        <v>66.349999999999994</v>
      </c>
      <c r="H38" s="40">
        <f t="shared" si="6"/>
        <v>62.2</v>
      </c>
    </row>
    <row r="39" spans="1:8" ht="47.25" x14ac:dyDescent="0.25">
      <c r="A39" s="8" t="s">
        <v>48</v>
      </c>
      <c r="B39" s="31" t="s">
        <v>47</v>
      </c>
      <c r="C39" s="30">
        <v>240</v>
      </c>
      <c r="D39" s="31" t="s">
        <v>17</v>
      </c>
      <c r="E39" s="31" t="s">
        <v>146</v>
      </c>
      <c r="F39" s="40">
        <v>72.349999999999994</v>
      </c>
      <c r="G39" s="40">
        <v>66.349999999999994</v>
      </c>
      <c r="H39" s="40">
        <v>62.2</v>
      </c>
    </row>
    <row r="40" spans="1:8" ht="63" x14ac:dyDescent="0.25">
      <c r="A40" s="103" t="s">
        <v>206</v>
      </c>
      <c r="B40" s="64" t="s">
        <v>183</v>
      </c>
      <c r="C40" s="30"/>
      <c r="D40" s="31"/>
      <c r="E40" s="31"/>
      <c r="F40" s="32">
        <f>F41</f>
        <v>9.0150000000000006</v>
      </c>
      <c r="G40" s="32">
        <f t="shared" ref="G40:H40" si="7">G41</f>
        <v>9.0150000000000006</v>
      </c>
      <c r="H40" s="32">
        <f t="shared" si="7"/>
        <v>9.0150000000000006</v>
      </c>
    </row>
    <row r="41" spans="1:8" ht="63" x14ac:dyDescent="0.25">
      <c r="A41" s="69" t="s">
        <v>166</v>
      </c>
      <c r="B41" s="64" t="s">
        <v>49</v>
      </c>
      <c r="C41" s="41"/>
      <c r="D41" s="64"/>
      <c r="E41" s="64"/>
      <c r="F41" s="32">
        <f>F42</f>
        <v>9.0150000000000006</v>
      </c>
      <c r="G41" s="32">
        <f t="shared" ref="G41:H44" si="8">G42</f>
        <v>9.0150000000000006</v>
      </c>
      <c r="H41" s="32">
        <f t="shared" si="8"/>
        <v>9.0150000000000006</v>
      </c>
    </row>
    <row r="42" spans="1:8" ht="78.75" x14ac:dyDescent="0.25">
      <c r="A42" s="8" t="s">
        <v>207</v>
      </c>
      <c r="B42" s="31" t="s">
        <v>50</v>
      </c>
      <c r="C42" s="30"/>
      <c r="D42" s="31"/>
      <c r="E42" s="31"/>
      <c r="F42" s="40">
        <f>F43</f>
        <v>9.0150000000000006</v>
      </c>
      <c r="G42" s="40">
        <f t="shared" si="8"/>
        <v>9.0150000000000006</v>
      </c>
      <c r="H42" s="40">
        <f t="shared" si="8"/>
        <v>9.0150000000000006</v>
      </c>
    </row>
    <row r="43" spans="1:8" ht="31.5" x14ac:dyDescent="0.25">
      <c r="A43" s="8" t="s">
        <v>44</v>
      </c>
      <c r="B43" s="31" t="s">
        <v>50</v>
      </c>
      <c r="C43" s="30">
        <v>200</v>
      </c>
      <c r="D43" s="31"/>
      <c r="E43" s="31"/>
      <c r="F43" s="40">
        <f>F44</f>
        <v>9.0150000000000006</v>
      </c>
      <c r="G43" s="40">
        <f t="shared" si="8"/>
        <v>9.0150000000000006</v>
      </c>
      <c r="H43" s="40">
        <f t="shared" si="8"/>
        <v>9.0150000000000006</v>
      </c>
    </row>
    <row r="44" spans="1:8" ht="31.5" x14ac:dyDescent="0.25">
      <c r="A44" s="55" t="s">
        <v>45</v>
      </c>
      <c r="B44" s="31" t="s">
        <v>50</v>
      </c>
      <c r="C44" s="30">
        <v>240</v>
      </c>
      <c r="D44" s="31"/>
      <c r="E44" s="31"/>
      <c r="F44" s="40">
        <f>F45</f>
        <v>9.0150000000000006</v>
      </c>
      <c r="G44" s="40">
        <f t="shared" si="8"/>
        <v>9.0150000000000006</v>
      </c>
      <c r="H44" s="40">
        <f t="shared" si="8"/>
        <v>9.0150000000000006</v>
      </c>
    </row>
    <row r="45" spans="1:8" ht="47.25" x14ac:dyDescent="0.25">
      <c r="A45" s="8" t="s">
        <v>48</v>
      </c>
      <c r="B45" s="31" t="s">
        <v>50</v>
      </c>
      <c r="C45" s="30">
        <v>240</v>
      </c>
      <c r="D45" s="31" t="s">
        <v>17</v>
      </c>
      <c r="E45" s="31" t="s">
        <v>146</v>
      </c>
      <c r="F45" s="40">
        <v>9.0150000000000006</v>
      </c>
      <c r="G45" s="40">
        <v>9.0150000000000006</v>
      </c>
      <c r="H45" s="40">
        <v>9.0150000000000006</v>
      </c>
    </row>
    <row r="46" spans="1:8" ht="31.5" x14ac:dyDescent="0.25">
      <c r="A46" s="101" t="s">
        <v>190</v>
      </c>
      <c r="B46" s="64" t="s">
        <v>191</v>
      </c>
      <c r="C46" s="30"/>
      <c r="D46" s="31"/>
      <c r="E46" s="31"/>
      <c r="F46" s="32">
        <f>F47</f>
        <v>100.25</v>
      </c>
      <c r="G46" s="32">
        <f t="shared" ref="G46:H50" si="9">G47</f>
        <v>37.5</v>
      </c>
      <c r="H46" s="32">
        <f t="shared" si="9"/>
        <v>129.30000000000001</v>
      </c>
    </row>
    <row r="47" spans="1:8" ht="31.5" x14ac:dyDescent="0.25">
      <c r="A47" s="101" t="s">
        <v>192</v>
      </c>
      <c r="B47" s="64" t="s">
        <v>193</v>
      </c>
      <c r="C47" s="41"/>
      <c r="D47" s="64"/>
      <c r="E47" s="64"/>
      <c r="F47" s="32">
        <f>F48</f>
        <v>100.25</v>
      </c>
      <c r="G47" s="32">
        <f t="shared" si="9"/>
        <v>37.5</v>
      </c>
      <c r="H47" s="32">
        <f t="shared" si="9"/>
        <v>129.30000000000001</v>
      </c>
    </row>
    <row r="48" spans="1:8" ht="15.75" x14ac:dyDescent="0.25">
      <c r="A48" s="102" t="s">
        <v>194</v>
      </c>
      <c r="B48" s="31" t="s">
        <v>195</v>
      </c>
      <c r="C48" s="30"/>
      <c r="D48" s="31"/>
      <c r="E48" s="31"/>
      <c r="F48" s="40">
        <f>F49</f>
        <v>100.25</v>
      </c>
      <c r="G48" s="40">
        <f t="shared" si="9"/>
        <v>37.5</v>
      </c>
      <c r="H48" s="40">
        <f t="shared" si="9"/>
        <v>129.30000000000001</v>
      </c>
    </row>
    <row r="49" spans="1:8" ht="31.5" x14ac:dyDescent="0.25">
      <c r="A49" s="8" t="s">
        <v>44</v>
      </c>
      <c r="B49" s="31" t="s">
        <v>195</v>
      </c>
      <c r="C49" s="30">
        <v>200</v>
      </c>
      <c r="D49" s="31"/>
      <c r="E49" s="31"/>
      <c r="F49" s="40">
        <f>F50</f>
        <v>100.25</v>
      </c>
      <c r="G49" s="40">
        <f t="shared" si="9"/>
        <v>37.5</v>
      </c>
      <c r="H49" s="40">
        <f t="shared" si="9"/>
        <v>129.30000000000001</v>
      </c>
    </row>
    <row r="50" spans="1:8" ht="31.5" x14ac:dyDescent="0.25">
      <c r="A50" s="55" t="s">
        <v>45</v>
      </c>
      <c r="B50" s="31" t="s">
        <v>195</v>
      </c>
      <c r="C50" s="30">
        <v>240</v>
      </c>
      <c r="D50" s="31"/>
      <c r="E50" s="31"/>
      <c r="F50" s="40">
        <f>F51</f>
        <v>100.25</v>
      </c>
      <c r="G50" s="40">
        <f t="shared" si="9"/>
        <v>37.5</v>
      </c>
      <c r="H50" s="40">
        <f t="shared" si="9"/>
        <v>129.30000000000001</v>
      </c>
    </row>
    <row r="51" spans="1:8" ht="47.25" x14ac:dyDescent="0.25">
      <c r="A51" s="8" t="s">
        <v>48</v>
      </c>
      <c r="B51" s="31" t="s">
        <v>195</v>
      </c>
      <c r="C51" s="30">
        <v>240</v>
      </c>
      <c r="D51" s="31" t="s">
        <v>17</v>
      </c>
      <c r="E51" s="31" t="s">
        <v>146</v>
      </c>
      <c r="F51" s="40">
        <v>100.25</v>
      </c>
      <c r="G51" s="40">
        <v>37.5</v>
      </c>
      <c r="H51" s="40">
        <v>129.30000000000001</v>
      </c>
    </row>
    <row r="52" spans="1:8" ht="56.25" customHeight="1" x14ac:dyDescent="0.25">
      <c r="A52" s="7" t="s">
        <v>208</v>
      </c>
      <c r="B52" s="64" t="s">
        <v>66</v>
      </c>
      <c r="C52" s="30"/>
      <c r="D52" s="31"/>
      <c r="E52" s="31"/>
      <c r="F52" s="32">
        <f>F53</f>
        <v>2964.884</v>
      </c>
      <c r="G52" s="32">
        <f t="shared" ref="G52:H52" si="10">G53</f>
        <v>0</v>
      </c>
      <c r="H52" s="32">
        <f t="shared" si="10"/>
        <v>0</v>
      </c>
    </row>
    <row r="53" spans="1:8" ht="94.5" x14ac:dyDescent="0.25">
      <c r="A53" s="7" t="s">
        <v>62</v>
      </c>
      <c r="B53" s="64" t="s">
        <v>67</v>
      </c>
      <c r="C53" s="41"/>
      <c r="D53" s="64"/>
      <c r="E53" s="64"/>
      <c r="F53" s="32">
        <f>F54+F58+F62+F66+F70</f>
        <v>2964.884</v>
      </c>
      <c r="G53" s="32">
        <f>G54+G58+G62+G66</f>
        <v>0</v>
      </c>
      <c r="H53" s="32">
        <f>H54+H58+H62+H66</f>
        <v>0</v>
      </c>
    </row>
    <row r="54" spans="1:8" ht="15.75" x14ac:dyDescent="0.25">
      <c r="A54" s="8" t="s">
        <v>63</v>
      </c>
      <c r="B54" s="31" t="s">
        <v>161</v>
      </c>
      <c r="C54" s="30"/>
      <c r="D54" s="31"/>
      <c r="E54" s="31"/>
      <c r="F54" s="40">
        <f>F55</f>
        <v>806.33699999999999</v>
      </c>
      <c r="G54" s="40">
        <f t="shared" ref="G54:H56" si="11">G55</f>
        <v>0</v>
      </c>
      <c r="H54" s="40">
        <f t="shared" si="11"/>
        <v>0</v>
      </c>
    </row>
    <row r="55" spans="1:8" ht="31.5" x14ac:dyDescent="0.25">
      <c r="A55" s="8" t="s">
        <v>44</v>
      </c>
      <c r="B55" s="31" t="s">
        <v>161</v>
      </c>
      <c r="C55" s="30">
        <v>200</v>
      </c>
      <c r="D55" s="31"/>
      <c r="E55" s="31"/>
      <c r="F55" s="40">
        <f>F56</f>
        <v>806.33699999999999</v>
      </c>
      <c r="G55" s="40">
        <f t="shared" si="11"/>
        <v>0</v>
      </c>
      <c r="H55" s="40">
        <f t="shared" si="11"/>
        <v>0</v>
      </c>
    </row>
    <row r="56" spans="1:8" ht="31.5" x14ac:dyDescent="0.25">
      <c r="A56" s="3" t="s">
        <v>45</v>
      </c>
      <c r="B56" s="31" t="s">
        <v>161</v>
      </c>
      <c r="C56" s="30">
        <v>240</v>
      </c>
      <c r="D56" s="31"/>
      <c r="E56" s="31"/>
      <c r="F56" s="40">
        <f>F57</f>
        <v>806.33699999999999</v>
      </c>
      <c r="G56" s="40">
        <f t="shared" si="11"/>
        <v>0</v>
      </c>
      <c r="H56" s="40">
        <f t="shared" si="11"/>
        <v>0</v>
      </c>
    </row>
    <row r="57" spans="1:8" ht="27" customHeight="1" x14ac:dyDescent="0.25">
      <c r="A57" s="71" t="s">
        <v>31</v>
      </c>
      <c r="B57" s="31" t="s">
        <v>161</v>
      </c>
      <c r="C57" s="30">
        <v>240</v>
      </c>
      <c r="D57" s="31" t="s">
        <v>11</v>
      </c>
      <c r="E57" s="31" t="s">
        <v>20</v>
      </c>
      <c r="F57" s="40">
        <v>806.33699999999999</v>
      </c>
      <c r="G57" s="40">
        <v>0</v>
      </c>
      <c r="H57" s="40">
        <v>0</v>
      </c>
    </row>
    <row r="58" spans="1:8" ht="47.25" hidden="1" x14ac:dyDescent="0.25">
      <c r="A58" s="8" t="s">
        <v>64</v>
      </c>
      <c r="B58" s="9" t="s">
        <v>162</v>
      </c>
      <c r="C58" s="30"/>
      <c r="D58" s="31"/>
      <c r="E58" s="31"/>
      <c r="F58" s="40">
        <f>F59</f>
        <v>0</v>
      </c>
      <c r="G58" s="40">
        <f t="shared" ref="G58:H60" si="12">G59</f>
        <v>0</v>
      </c>
      <c r="H58" s="40">
        <f t="shared" si="12"/>
        <v>0</v>
      </c>
    </row>
    <row r="59" spans="1:8" ht="31.5" hidden="1" x14ac:dyDescent="0.25">
      <c r="A59" s="8" t="s">
        <v>44</v>
      </c>
      <c r="B59" s="9" t="s">
        <v>162</v>
      </c>
      <c r="C59" s="30">
        <v>200</v>
      </c>
      <c r="D59" s="31"/>
      <c r="E59" s="31"/>
      <c r="F59" s="40">
        <f>F60</f>
        <v>0</v>
      </c>
      <c r="G59" s="40">
        <f t="shared" si="12"/>
        <v>0</v>
      </c>
      <c r="H59" s="40">
        <f t="shared" si="12"/>
        <v>0</v>
      </c>
    </row>
    <row r="60" spans="1:8" ht="31.5" hidden="1" x14ac:dyDescent="0.25">
      <c r="A60" s="3" t="s">
        <v>45</v>
      </c>
      <c r="B60" s="9" t="s">
        <v>162</v>
      </c>
      <c r="C60" s="30">
        <v>240</v>
      </c>
      <c r="D60" s="31"/>
      <c r="E60" s="31"/>
      <c r="F60" s="40">
        <f>F61</f>
        <v>0</v>
      </c>
      <c r="G60" s="40">
        <f t="shared" si="12"/>
        <v>0</v>
      </c>
      <c r="H60" s="40">
        <v>0</v>
      </c>
    </row>
    <row r="61" spans="1:8" ht="15.75" hidden="1" x14ac:dyDescent="0.25">
      <c r="A61" s="71" t="s">
        <v>31</v>
      </c>
      <c r="B61" s="9" t="s">
        <v>162</v>
      </c>
      <c r="C61" s="30">
        <v>240</v>
      </c>
      <c r="D61" s="31" t="s">
        <v>11</v>
      </c>
      <c r="E61" s="31" t="s">
        <v>20</v>
      </c>
      <c r="F61" s="40">
        <v>0</v>
      </c>
      <c r="G61" s="40">
        <v>0</v>
      </c>
      <c r="H61" s="40">
        <v>0</v>
      </c>
    </row>
    <row r="62" spans="1:8" ht="47.25" x14ac:dyDescent="0.25">
      <c r="A62" s="70" t="s">
        <v>65</v>
      </c>
      <c r="B62" s="31" t="s">
        <v>163</v>
      </c>
      <c r="C62" s="30"/>
      <c r="D62" s="31"/>
      <c r="E62" s="31"/>
      <c r="F62" s="40">
        <f>F63</f>
        <v>1640.2629999999999</v>
      </c>
      <c r="G62" s="40">
        <f t="shared" ref="G62:H64" si="13">G63</f>
        <v>0</v>
      </c>
      <c r="H62" s="40">
        <f t="shared" si="13"/>
        <v>0</v>
      </c>
    </row>
    <row r="63" spans="1:8" ht="31.5" x14ac:dyDescent="0.25">
      <c r="A63" s="8" t="s">
        <v>44</v>
      </c>
      <c r="B63" s="31" t="s">
        <v>163</v>
      </c>
      <c r="C63" s="30">
        <v>200</v>
      </c>
      <c r="D63" s="31"/>
      <c r="E63" s="31"/>
      <c r="F63" s="40">
        <f>F64</f>
        <v>1640.2629999999999</v>
      </c>
      <c r="G63" s="40">
        <f t="shared" si="13"/>
        <v>0</v>
      </c>
      <c r="H63" s="40">
        <f t="shared" si="13"/>
        <v>0</v>
      </c>
    </row>
    <row r="64" spans="1:8" ht="31.5" x14ac:dyDescent="0.25">
      <c r="A64" s="3" t="s">
        <v>45</v>
      </c>
      <c r="B64" s="31" t="s">
        <v>163</v>
      </c>
      <c r="C64" s="30">
        <v>240</v>
      </c>
      <c r="D64" s="31"/>
      <c r="E64" s="31"/>
      <c r="F64" s="40">
        <f>F65</f>
        <v>1640.2629999999999</v>
      </c>
      <c r="G64" s="40">
        <f t="shared" si="13"/>
        <v>0</v>
      </c>
      <c r="H64" s="40">
        <f t="shared" si="13"/>
        <v>0</v>
      </c>
    </row>
    <row r="65" spans="1:8" ht="31.5" customHeight="1" x14ac:dyDescent="0.25">
      <c r="A65" s="71" t="s">
        <v>31</v>
      </c>
      <c r="B65" s="31" t="s">
        <v>163</v>
      </c>
      <c r="C65" s="30">
        <v>240</v>
      </c>
      <c r="D65" s="31" t="s">
        <v>11</v>
      </c>
      <c r="E65" s="31" t="s">
        <v>20</v>
      </c>
      <c r="F65" s="40">
        <v>1640.2629999999999</v>
      </c>
      <c r="G65" s="40">
        <v>0</v>
      </c>
      <c r="H65" s="40">
        <v>0</v>
      </c>
    </row>
    <row r="66" spans="1:8" ht="47.25" x14ac:dyDescent="0.25">
      <c r="A66" s="8" t="s">
        <v>159</v>
      </c>
      <c r="B66" s="9" t="s">
        <v>164</v>
      </c>
      <c r="C66" s="30"/>
      <c r="D66" s="31"/>
      <c r="E66" s="31"/>
      <c r="F66" s="40">
        <f>F67</f>
        <v>352</v>
      </c>
      <c r="G66" s="40">
        <f t="shared" ref="G66:H68" si="14">G67</f>
        <v>0</v>
      </c>
      <c r="H66" s="40">
        <f t="shared" si="14"/>
        <v>0</v>
      </c>
    </row>
    <row r="67" spans="1:8" ht="31.5" x14ac:dyDescent="0.25">
      <c r="A67" s="8" t="s">
        <v>44</v>
      </c>
      <c r="B67" s="9" t="s">
        <v>164</v>
      </c>
      <c r="C67" s="30">
        <v>200</v>
      </c>
      <c r="D67" s="31"/>
      <c r="E67" s="31"/>
      <c r="F67" s="40">
        <f>F68</f>
        <v>352</v>
      </c>
      <c r="G67" s="40">
        <f t="shared" si="14"/>
        <v>0</v>
      </c>
      <c r="H67" s="40">
        <f t="shared" si="14"/>
        <v>0</v>
      </c>
    </row>
    <row r="68" spans="1:8" ht="31.5" x14ac:dyDescent="0.25">
      <c r="A68" s="3" t="s">
        <v>45</v>
      </c>
      <c r="B68" s="9" t="s">
        <v>164</v>
      </c>
      <c r="C68" s="30">
        <v>240</v>
      </c>
      <c r="D68" s="31"/>
      <c r="E68" s="31"/>
      <c r="F68" s="40">
        <f>F69</f>
        <v>352</v>
      </c>
      <c r="G68" s="40">
        <f t="shared" si="14"/>
        <v>0</v>
      </c>
      <c r="H68" s="40">
        <f t="shared" si="14"/>
        <v>0</v>
      </c>
    </row>
    <row r="69" spans="1:8" ht="15.75" x14ac:dyDescent="0.25">
      <c r="A69" s="71" t="s">
        <v>31</v>
      </c>
      <c r="B69" s="9" t="s">
        <v>164</v>
      </c>
      <c r="C69" s="30">
        <v>240</v>
      </c>
      <c r="D69" s="31" t="s">
        <v>11</v>
      </c>
      <c r="E69" s="31" t="s">
        <v>20</v>
      </c>
      <c r="F69" s="40">
        <v>352</v>
      </c>
      <c r="G69" s="40">
        <v>0</v>
      </c>
      <c r="H69" s="40">
        <v>0</v>
      </c>
    </row>
    <row r="70" spans="1:8" ht="36" customHeight="1" x14ac:dyDescent="0.25">
      <c r="A70" s="8" t="s">
        <v>196</v>
      </c>
      <c r="B70" s="9" t="s">
        <v>197</v>
      </c>
      <c r="C70" s="30"/>
      <c r="D70" s="31"/>
      <c r="E70" s="31"/>
      <c r="F70" s="40">
        <f>F71</f>
        <v>166.28399999999999</v>
      </c>
      <c r="G70" s="40">
        <f t="shared" ref="G70:H70" si="15">G71</f>
        <v>0</v>
      </c>
      <c r="H70" s="40">
        <f t="shared" si="15"/>
        <v>0</v>
      </c>
    </row>
    <row r="71" spans="1:8" ht="31.5" x14ac:dyDescent="0.25">
      <c r="A71" s="8" t="s">
        <v>173</v>
      </c>
      <c r="B71" s="9" t="s">
        <v>197</v>
      </c>
      <c r="C71" s="30">
        <v>400</v>
      </c>
      <c r="D71" s="31"/>
      <c r="E71" s="31"/>
      <c r="F71" s="40">
        <f>F72</f>
        <v>166.28399999999999</v>
      </c>
      <c r="G71" s="40">
        <f>G72</f>
        <v>0</v>
      </c>
      <c r="H71" s="40">
        <v>0</v>
      </c>
    </row>
    <row r="72" spans="1:8" ht="15.75" x14ac:dyDescent="0.25">
      <c r="A72" s="3" t="s">
        <v>174</v>
      </c>
      <c r="B72" s="9" t="s">
        <v>197</v>
      </c>
      <c r="C72" s="30">
        <v>410</v>
      </c>
      <c r="D72" s="31"/>
      <c r="E72" s="31"/>
      <c r="F72" s="40">
        <f>F73</f>
        <v>166.28399999999999</v>
      </c>
      <c r="G72" s="40">
        <f>G73</f>
        <v>0</v>
      </c>
      <c r="H72" s="40">
        <v>0</v>
      </c>
    </row>
    <row r="73" spans="1:8" ht="15.75" x14ac:dyDescent="0.25">
      <c r="A73" s="71" t="s">
        <v>31</v>
      </c>
      <c r="B73" s="9" t="s">
        <v>197</v>
      </c>
      <c r="C73" s="30">
        <v>410</v>
      </c>
      <c r="D73" s="31" t="s">
        <v>11</v>
      </c>
      <c r="E73" s="31" t="s">
        <v>20</v>
      </c>
      <c r="F73" s="40">
        <v>166.28399999999999</v>
      </c>
      <c r="G73" s="40">
        <v>0</v>
      </c>
      <c r="H73" s="40">
        <v>0</v>
      </c>
    </row>
    <row r="74" spans="1:8" ht="47.25" x14ac:dyDescent="0.25">
      <c r="A74" s="28" t="s">
        <v>58</v>
      </c>
      <c r="B74" s="29" t="s">
        <v>60</v>
      </c>
      <c r="C74" s="30"/>
      <c r="D74" s="31"/>
      <c r="E74" s="31"/>
      <c r="F74" s="32">
        <f t="shared" ref="F74" si="16">F75</f>
        <v>518.26</v>
      </c>
      <c r="G74" s="32">
        <f t="shared" ref="G74:H74" si="17">G75</f>
        <v>2058.81</v>
      </c>
      <c r="H74" s="32">
        <f t="shared" si="17"/>
        <v>807.19100000000003</v>
      </c>
    </row>
    <row r="75" spans="1:8" ht="31.5" x14ac:dyDescent="0.25">
      <c r="A75" s="33" t="s">
        <v>124</v>
      </c>
      <c r="B75" s="34" t="s">
        <v>61</v>
      </c>
      <c r="C75" s="35"/>
      <c r="D75" s="36"/>
      <c r="E75" s="36"/>
      <c r="F75" s="80">
        <f>F76</f>
        <v>518.26</v>
      </c>
      <c r="G75" s="80">
        <f>G76</f>
        <v>2058.81</v>
      </c>
      <c r="H75" s="80">
        <f>H76</f>
        <v>807.19100000000003</v>
      </c>
    </row>
    <row r="76" spans="1:8" ht="15.75" x14ac:dyDescent="0.25">
      <c r="A76" s="33" t="s">
        <v>59</v>
      </c>
      <c r="B76" s="34" t="s">
        <v>169</v>
      </c>
      <c r="C76" s="21"/>
      <c r="D76" s="19"/>
      <c r="E76" s="19"/>
      <c r="F76" s="37">
        <f>F77</f>
        <v>518.26</v>
      </c>
      <c r="G76" s="37">
        <f t="shared" ref="G76:H79" si="18">G77</f>
        <v>2058.81</v>
      </c>
      <c r="H76" s="37">
        <f t="shared" si="18"/>
        <v>807.19100000000003</v>
      </c>
    </row>
    <row r="77" spans="1:8" ht="15.75" x14ac:dyDescent="0.25">
      <c r="A77" s="8" t="s">
        <v>175</v>
      </c>
      <c r="B77" s="34" t="s">
        <v>169</v>
      </c>
      <c r="C77" s="21"/>
      <c r="D77" s="19"/>
      <c r="E77" s="19"/>
      <c r="F77" s="37">
        <f>F78</f>
        <v>518.26</v>
      </c>
      <c r="G77" s="37">
        <f t="shared" si="18"/>
        <v>2058.81</v>
      </c>
      <c r="H77" s="37">
        <f t="shared" si="18"/>
        <v>807.19100000000003</v>
      </c>
    </row>
    <row r="78" spans="1:8" ht="31.5" x14ac:dyDescent="0.25">
      <c r="A78" s="8" t="s">
        <v>173</v>
      </c>
      <c r="B78" s="34" t="s">
        <v>169</v>
      </c>
      <c r="C78" s="21">
        <v>400</v>
      </c>
      <c r="D78" s="19"/>
      <c r="E78" s="19"/>
      <c r="F78" s="37">
        <f>F79</f>
        <v>518.26</v>
      </c>
      <c r="G78" s="37">
        <f t="shared" si="18"/>
        <v>2058.81</v>
      </c>
      <c r="H78" s="37">
        <f t="shared" si="18"/>
        <v>807.19100000000003</v>
      </c>
    </row>
    <row r="79" spans="1:8" ht="15.75" x14ac:dyDescent="0.25">
      <c r="A79" s="3" t="s">
        <v>174</v>
      </c>
      <c r="B79" s="34" t="s">
        <v>169</v>
      </c>
      <c r="C79" s="21">
        <v>410</v>
      </c>
      <c r="D79" s="19"/>
      <c r="E79" s="19"/>
      <c r="F79" s="37">
        <f>F80</f>
        <v>518.26</v>
      </c>
      <c r="G79" s="37">
        <f t="shared" si="18"/>
        <v>2058.81</v>
      </c>
      <c r="H79" s="37">
        <f t="shared" si="18"/>
        <v>807.19100000000003</v>
      </c>
    </row>
    <row r="80" spans="1:8" ht="15" customHeight="1" x14ac:dyDescent="0.25">
      <c r="A80" s="3" t="s">
        <v>165</v>
      </c>
      <c r="B80" s="34" t="s">
        <v>169</v>
      </c>
      <c r="C80" s="21">
        <v>410</v>
      </c>
      <c r="D80" s="19" t="s">
        <v>22</v>
      </c>
      <c r="E80" s="19" t="s">
        <v>21</v>
      </c>
      <c r="F80" s="37">
        <v>518.26</v>
      </c>
      <c r="G80" s="37">
        <v>2058.81</v>
      </c>
      <c r="H80" s="37">
        <v>807.19100000000003</v>
      </c>
    </row>
    <row r="81" spans="1:8" ht="15.75" hidden="1" x14ac:dyDescent="0.25">
      <c r="A81" s="3"/>
      <c r="B81" s="34"/>
      <c r="C81" s="21"/>
      <c r="D81" s="19"/>
      <c r="E81" s="19"/>
      <c r="F81" s="37"/>
      <c r="G81" s="37"/>
      <c r="H81" s="37"/>
    </row>
    <row r="82" spans="1:8" ht="68.25" customHeight="1" x14ac:dyDescent="0.25">
      <c r="A82" s="7" t="s">
        <v>219</v>
      </c>
      <c r="B82" s="38" t="s">
        <v>70</v>
      </c>
      <c r="C82" s="21"/>
      <c r="D82" s="19"/>
      <c r="E82" s="19"/>
      <c r="F82" s="32">
        <f>F83</f>
        <v>2296.1999999999998</v>
      </c>
      <c r="G82" s="32">
        <f t="shared" ref="G82:H82" si="19">G83</f>
        <v>1772.6</v>
      </c>
      <c r="H82" s="32">
        <f t="shared" si="19"/>
        <v>2034.98</v>
      </c>
    </row>
    <row r="83" spans="1:8" ht="47.25" x14ac:dyDescent="0.25">
      <c r="A83" s="3" t="s">
        <v>220</v>
      </c>
      <c r="B83" s="39" t="s">
        <v>68</v>
      </c>
      <c r="C83" s="21"/>
      <c r="D83" s="19"/>
      <c r="E83" s="19"/>
      <c r="F83" s="37">
        <f>F84+F88</f>
        <v>2296.1999999999998</v>
      </c>
      <c r="G83" s="37">
        <f t="shared" ref="G83:H86" si="20">G84</f>
        <v>1772.6</v>
      </c>
      <c r="H83" s="37">
        <f t="shared" si="20"/>
        <v>2034.98</v>
      </c>
    </row>
    <row r="84" spans="1:8" ht="15.75" x14ac:dyDescent="0.25">
      <c r="A84" s="8" t="s">
        <v>221</v>
      </c>
      <c r="B84" s="39" t="s">
        <v>69</v>
      </c>
      <c r="C84" s="21"/>
      <c r="D84" s="19"/>
      <c r="E84" s="19"/>
      <c r="F84" s="37">
        <f>F85</f>
        <v>1748.8</v>
      </c>
      <c r="G84" s="37">
        <f t="shared" si="20"/>
        <v>1772.6</v>
      </c>
      <c r="H84" s="37">
        <f t="shared" si="20"/>
        <v>2034.98</v>
      </c>
    </row>
    <row r="85" spans="1:8" ht="31.5" x14ac:dyDescent="0.25">
      <c r="A85" s="8" t="s">
        <v>44</v>
      </c>
      <c r="B85" s="39" t="s">
        <v>69</v>
      </c>
      <c r="C85" s="21">
        <v>200</v>
      </c>
      <c r="D85" s="19"/>
      <c r="E85" s="19"/>
      <c r="F85" s="37">
        <f>F86</f>
        <v>1748.8</v>
      </c>
      <c r="G85" s="37">
        <f t="shared" si="20"/>
        <v>1772.6</v>
      </c>
      <c r="H85" s="37">
        <f t="shared" si="20"/>
        <v>2034.98</v>
      </c>
    </row>
    <row r="86" spans="1:8" ht="31.5" x14ac:dyDescent="0.25">
      <c r="A86" s="3" t="s">
        <v>45</v>
      </c>
      <c r="B86" s="39" t="s">
        <v>69</v>
      </c>
      <c r="C86" s="21">
        <v>240</v>
      </c>
      <c r="D86" s="19"/>
      <c r="E86" s="19"/>
      <c r="F86" s="37">
        <f>F87</f>
        <v>1748.8</v>
      </c>
      <c r="G86" s="37">
        <f t="shared" si="20"/>
        <v>1772.6</v>
      </c>
      <c r="H86" s="37">
        <f t="shared" si="20"/>
        <v>2034.98</v>
      </c>
    </row>
    <row r="87" spans="1:8" ht="15.75" x14ac:dyDescent="0.25">
      <c r="A87" s="3" t="s">
        <v>29</v>
      </c>
      <c r="B87" s="39" t="s">
        <v>69</v>
      </c>
      <c r="C87" s="21">
        <v>240</v>
      </c>
      <c r="D87" s="19" t="s">
        <v>22</v>
      </c>
      <c r="E87" s="19" t="s">
        <v>17</v>
      </c>
      <c r="F87" s="49">
        <f>1776.2-27.4</f>
        <v>1748.8</v>
      </c>
      <c r="G87" s="49">
        <v>1772.6</v>
      </c>
      <c r="H87" s="49">
        <v>2034.98</v>
      </c>
    </row>
    <row r="88" spans="1:8" ht="31.5" x14ac:dyDescent="0.25">
      <c r="A88" s="3" t="s">
        <v>203</v>
      </c>
      <c r="B88" s="48" t="s">
        <v>204</v>
      </c>
      <c r="C88" s="21"/>
      <c r="D88" s="19"/>
      <c r="E88" s="19"/>
      <c r="F88" s="49">
        <f>F89</f>
        <v>547.4</v>
      </c>
      <c r="G88" s="49">
        <f t="shared" ref="G88:H90" si="21">G89</f>
        <v>0</v>
      </c>
      <c r="H88" s="49">
        <f t="shared" si="21"/>
        <v>0</v>
      </c>
    </row>
    <row r="89" spans="1:8" ht="31.5" x14ac:dyDescent="0.25">
      <c r="A89" s="8" t="s">
        <v>44</v>
      </c>
      <c r="B89" s="48" t="s">
        <v>204</v>
      </c>
      <c r="C89" s="21">
        <v>200</v>
      </c>
      <c r="D89" s="19"/>
      <c r="E89" s="19"/>
      <c r="F89" s="49">
        <f>F90</f>
        <v>547.4</v>
      </c>
      <c r="G89" s="49">
        <f t="shared" si="21"/>
        <v>0</v>
      </c>
      <c r="H89" s="49">
        <f t="shared" si="21"/>
        <v>0</v>
      </c>
    </row>
    <row r="90" spans="1:8" ht="31.5" x14ac:dyDescent="0.25">
      <c r="A90" s="3" t="s">
        <v>45</v>
      </c>
      <c r="B90" s="48" t="s">
        <v>204</v>
      </c>
      <c r="C90" s="21">
        <v>240</v>
      </c>
      <c r="D90" s="19"/>
      <c r="E90" s="19"/>
      <c r="F90" s="49">
        <f>F91</f>
        <v>547.4</v>
      </c>
      <c r="G90" s="49">
        <f t="shared" si="21"/>
        <v>0</v>
      </c>
      <c r="H90" s="49">
        <f t="shared" si="21"/>
        <v>0</v>
      </c>
    </row>
    <row r="91" spans="1:8" ht="15.75" x14ac:dyDescent="0.25">
      <c r="A91" s="3" t="s">
        <v>29</v>
      </c>
      <c r="B91" s="48" t="s">
        <v>204</v>
      </c>
      <c r="C91" s="21">
        <v>240</v>
      </c>
      <c r="D91" s="19" t="s">
        <v>22</v>
      </c>
      <c r="E91" s="19" t="s">
        <v>17</v>
      </c>
      <c r="F91" s="49">
        <v>547.4</v>
      </c>
      <c r="G91" s="49">
        <v>0</v>
      </c>
      <c r="H91" s="49">
        <v>0</v>
      </c>
    </row>
    <row r="92" spans="1:8" ht="63" x14ac:dyDescent="0.25">
      <c r="A92" s="7" t="s">
        <v>127</v>
      </c>
      <c r="B92" s="38" t="s">
        <v>73</v>
      </c>
      <c r="C92" s="21"/>
      <c r="D92" s="19"/>
      <c r="E92" s="19"/>
      <c r="F92" s="32">
        <f>F93</f>
        <v>50</v>
      </c>
      <c r="G92" s="32">
        <f t="shared" ref="G92:H96" si="22">G93</f>
        <v>70</v>
      </c>
      <c r="H92" s="32">
        <f t="shared" si="22"/>
        <v>0</v>
      </c>
    </row>
    <row r="93" spans="1:8" ht="31.5" x14ac:dyDescent="0.25">
      <c r="A93" s="7" t="s">
        <v>71</v>
      </c>
      <c r="B93" s="38" t="s">
        <v>130</v>
      </c>
      <c r="C93" s="35"/>
      <c r="D93" s="36"/>
      <c r="E93" s="36"/>
      <c r="F93" s="32">
        <f>F94</f>
        <v>50</v>
      </c>
      <c r="G93" s="32">
        <f t="shared" si="22"/>
        <v>70</v>
      </c>
      <c r="H93" s="32">
        <f t="shared" si="22"/>
        <v>0</v>
      </c>
    </row>
    <row r="94" spans="1:8" ht="31.5" x14ac:dyDescent="0.25">
      <c r="A94" s="8" t="s">
        <v>72</v>
      </c>
      <c r="B94" s="39" t="s">
        <v>130</v>
      </c>
      <c r="C94" s="21"/>
      <c r="D94" s="19"/>
      <c r="E94" s="19"/>
      <c r="F94" s="40">
        <f>F95</f>
        <v>50</v>
      </c>
      <c r="G94" s="40">
        <f t="shared" si="22"/>
        <v>70</v>
      </c>
      <c r="H94" s="40">
        <f t="shared" si="22"/>
        <v>0</v>
      </c>
    </row>
    <row r="95" spans="1:8" ht="31.5" x14ac:dyDescent="0.25">
      <c r="A95" s="8" t="s">
        <v>44</v>
      </c>
      <c r="B95" s="39" t="s">
        <v>130</v>
      </c>
      <c r="C95" s="21">
        <v>200</v>
      </c>
      <c r="D95" s="19"/>
      <c r="E95" s="19"/>
      <c r="F95" s="40">
        <f>F96</f>
        <v>50</v>
      </c>
      <c r="G95" s="40">
        <f t="shared" si="22"/>
        <v>70</v>
      </c>
      <c r="H95" s="40">
        <f t="shared" si="22"/>
        <v>0</v>
      </c>
    </row>
    <row r="96" spans="1:8" ht="31.5" x14ac:dyDescent="0.25">
      <c r="A96" s="3" t="s">
        <v>45</v>
      </c>
      <c r="B96" s="39" t="s">
        <v>130</v>
      </c>
      <c r="C96" s="21">
        <v>240</v>
      </c>
      <c r="D96" s="19"/>
      <c r="E96" s="19"/>
      <c r="F96" s="40">
        <f>F97</f>
        <v>50</v>
      </c>
      <c r="G96" s="40">
        <f t="shared" si="22"/>
        <v>70</v>
      </c>
      <c r="H96" s="40">
        <f t="shared" si="22"/>
        <v>0</v>
      </c>
    </row>
    <row r="97" spans="1:8" ht="15.75" x14ac:dyDescent="0.25">
      <c r="A97" s="3" t="s">
        <v>29</v>
      </c>
      <c r="B97" s="39" t="s">
        <v>130</v>
      </c>
      <c r="C97" s="21">
        <v>240</v>
      </c>
      <c r="D97" s="19" t="s">
        <v>22</v>
      </c>
      <c r="E97" s="19" t="s">
        <v>17</v>
      </c>
      <c r="F97" s="40">
        <v>50</v>
      </c>
      <c r="G97" s="40">
        <v>70</v>
      </c>
      <c r="H97" s="40">
        <v>0</v>
      </c>
    </row>
    <row r="98" spans="1:8" ht="31.5" hidden="1" x14ac:dyDescent="0.25">
      <c r="A98" s="3" t="s">
        <v>74</v>
      </c>
      <c r="B98" s="44" t="s">
        <v>75</v>
      </c>
      <c r="C98" s="21"/>
      <c r="D98" s="19"/>
      <c r="E98" s="19"/>
      <c r="F98" s="40">
        <f>F99</f>
        <v>0</v>
      </c>
      <c r="G98" s="40">
        <f t="shared" ref="G98:H100" si="23">G99</f>
        <v>0</v>
      </c>
      <c r="H98" s="40">
        <f t="shared" si="23"/>
        <v>0</v>
      </c>
    </row>
    <row r="99" spans="1:8" ht="31.5" hidden="1" x14ac:dyDescent="0.25">
      <c r="A99" s="8" t="s">
        <v>44</v>
      </c>
      <c r="B99" s="44" t="s">
        <v>75</v>
      </c>
      <c r="C99" s="21">
        <v>200</v>
      </c>
      <c r="D99" s="19"/>
      <c r="E99" s="19"/>
      <c r="F99" s="40">
        <f>F100</f>
        <v>0</v>
      </c>
      <c r="G99" s="40">
        <f t="shared" si="23"/>
        <v>0</v>
      </c>
      <c r="H99" s="40">
        <f t="shared" si="23"/>
        <v>0</v>
      </c>
    </row>
    <row r="100" spans="1:8" ht="31.5" hidden="1" x14ac:dyDescent="0.25">
      <c r="A100" s="3" t="s">
        <v>45</v>
      </c>
      <c r="B100" s="44" t="s">
        <v>75</v>
      </c>
      <c r="C100" s="21">
        <v>240</v>
      </c>
      <c r="D100" s="19"/>
      <c r="E100" s="19"/>
      <c r="F100" s="40">
        <f>F101</f>
        <v>0</v>
      </c>
      <c r="G100" s="40">
        <f t="shared" si="23"/>
        <v>0</v>
      </c>
      <c r="H100" s="40">
        <f t="shared" si="23"/>
        <v>0</v>
      </c>
    </row>
    <row r="101" spans="1:8" ht="15.75" hidden="1" x14ac:dyDescent="0.25">
      <c r="A101" s="3" t="s">
        <v>29</v>
      </c>
      <c r="B101" s="44" t="s">
        <v>75</v>
      </c>
      <c r="C101" s="21">
        <v>240</v>
      </c>
      <c r="D101" s="19" t="s">
        <v>22</v>
      </c>
      <c r="E101" s="19" t="s">
        <v>17</v>
      </c>
      <c r="F101" s="40">
        <v>0</v>
      </c>
      <c r="G101" s="40">
        <v>0</v>
      </c>
      <c r="H101" s="40">
        <v>0</v>
      </c>
    </row>
    <row r="102" spans="1:8" ht="47.25" x14ac:dyDescent="0.25">
      <c r="A102" s="68" t="s">
        <v>132</v>
      </c>
      <c r="B102" s="72" t="s">
        <v>134</v>
      </c>
      <c r="C102" s="21"/>
      <c r="D102" s="19"/>
      <c r="E102" s="19"/>
      <c r="F102" s="32">
        <f>F103</f>
        <v>31.6</v>
      </c>
      <c r="G102" s="32">
        <f t="shared" ref="G102:H106" si="24">G103</f>
        <v>27.4</v>
      </c>
      <c r="H102" s="32">
        <f t="shared" si="24"/>
        <v>22.1</v>
      </c>
    </row>
    <row r="103" spans="1:8" ht="47.25" x14ac:dyDescent="0.25">
      <c r="A103" s="52" t="s">
        <v>209</v>
      </c>
      <c r="B103" s="44" t="s">
        <v>135</v>
      </c>
      <c r="C103" s="21"/>
      <c r="D103" s="19"/>
      <c r="E103" s="19"/>
      <c r="F103" s="40">
        <f>F104</f>
        <v>31.6</v>
      </c>
      <c r="G103" s="40">
        <f t="shared" si="24"/>
        <v>27.4</v>
      </c>
      <c r="H103" s="40">
        <f t="shared" si="24"/>
        <v>22.1</v>
      </c>
    </row>
    <row r="104" spans="1:8" ht="47.25" x14ac:dyDescent="0.25">
      <c r="A104" s="52" t="s">
        <v>133</v>
      </c>
      <c r="B104" s="44" t="s">
        <v>136</v>
      </c>
      <c r="C104" s="21"/>
      <c r="D104" s="19"/>
      <c r="E104" s="19"/>
      <c r="F104" s="40">
        <f>F105</f>
        <v>31.6</v>
      </c>
      <c r="G104" s="40">
        <f t="shared" si="24"/>
        <v>27.4</v>
      </c>
      <c r="H104" s="40">
        <f t="shared" si="24"/>
        <v>22.1</v>
      </c>
    </row>
    <row r="105" spans="1:8" ht="31.5" x14ac:dyDescent="0.25">
      <c r="A105" s="8" t="s">
        <v>44</v>
      </c>
      <c r="B105" s="44" t="s">
        <v>136</v>
      </c>
      <c r="C105" s="30">
        <v>200</v>
      </c>
      <c r="D105" s="19"/>
      <c r="E105" s="19"/>
      <c r="F105" s="40">
        <f>F106</f>
        <v>31.6</v>
      </c>
      <c r="G105" s="40">
        <f t="shared" si="24"/>
        <v>27.4</v>
      </c>
      <c r="H105" s="40">
        <f t="shared" si="24"/>
        <v>22.1</v>
      </c>
    </row>
    <row r="106" spans="1:8" ht="31.5" x14ac:dyDescent="0.25">
      <c r="A106" s="3" t="s">
        <v>45</v>
      </c>
      <c r="B106" s="44" t="s">
        <v>136</v>
      </c>
      <c r="C106" s="30">
        <v>240</v>
      </c>
      <c r="D106" s="19"/>
      <c r="E106" s="19"/>
      <c r="F106" s="40">
        <f>F107</f>
        <v>31.6</v>
      </c>
      <c r="G106" s="40">
        <f t="shared" si="24"/>
        <v>27.4</v>
      </c>
      <c r="H106" s="40">
        <f t="shared" si="24"/>
        <v>22.1</v>
      </c>
    </row>
    <row r="107" spans="1:8" ht="15.75" x14ac:dyDescent="0.25">
      <c r="A107" s="73" t="s">
        <v>29</v>
      </c>
      <c r="B107" s="74" t="s">
        <v>136</v>
      </c>
      <c r="C107" s="75">
        <v>240</v>
      </c>
      <c r="D107" s="76" t="s">
        <v>22</v>
      </c>
      <c r="E107" s="76" t="s">
        <v>17</v>
      </c>
      <c r="F107" s="77">
        <v>31.6</v>
      </c>
      <c r="G107" s="77">
        <v>27.4</v>
      </c>
      <c r="H107" s="77">
        <v>22.1</v>
      </c>
    </row>
    <row r="108" spans="1:8" ht="78.75" x14ac:dyDescent="0.25">
      <c r="A108" s="90" t="s">
        <v>182</v>
      </c>
      <c r="B108" s="10" t="s">
        <v>137</v>
      </c>
      <c r="C108" s="41"/>
      <c r="D108" s="36"/>
      <c r="E108" s="36"/>
      <c r="F108" s="42">
        <f>F109</f>
        <v>1393.816</v>
      </c>
      <c r="G108" s="42">
        <f t="shared" ref="G108:H109" si="25">G109</f>
        <v>0</v>
      </c>
      <c r="H108" s="42">
        <f t="shared" si="25"/>
        <v>0</v>
      </c>
    </row>
    <row r="109" spans="1:8" ht="63" x14ac:dyDescent="0.25">
      <c r="A109" s="43" t="s">
        <v>210</v>
      </c>
      <c r="B109" s="44" t="s">
        <v>138</v>
      </c>
      <c r="C109" s="45"/>
      <c r="D109" s="46"/>
      <c r="E109" s="46"/>
      <c r="F109" s="47">
        <f>F113+F116</f>
        <v>1393.816</v>
      </c>
      <c r="G109" s="47">
        <f t="shared" si="25"/>
        <v>0</v>
      </c>
      <c r="H109" s="47">
        <f t="shared" si="25"/>
        <v>0</v>
      </c>
    </row>
    <row r="110" spans="1:8" ht="31.5" x14ac:dyDescent="0.25">
      <c r="A110" s="3" t="s">
        <v>211</v>
      </c>
      <c r="B110" s="48" t="s">
        <v>139</v>
      </c>
      <c r="C110" s="30"/>
      <c r="D110" s="19"/>
      <c r="E110" s="19"/>
      <c r="F110" s="49">
        <f>F111</f>
        <v>800</v>
      </c>
      <c r="G110" s="49">
        <f t="shared" ref="G110:H112" si="26">G111</f>
        <v>0</v>
      </c>
      <c r="H110" s="49">
        <f t="shared" si="26"/>
        <v>0</v>
      </c>
    </row>
    <row r="111" spans="1:8" ht="31.5" x14ac:dyDescent="0.25">
      <c r="A111" s="8" t="s">
        <v>44</v>
      </c>
      <c r="B111" s="48" t="s">
        <v>139</v>
      </c>
      <c r="C111" s="30">
        <v>200</v>
      </c>
      <c r="D111" s="19"/>
      <c r="E111" s="19"/>
      <c r="F111" s="49">
        <f>F112</f>
        <v>800</v>
      </c>
      <c r="G111" s="49">
        <f>G112</f>
        <v>0</v>
      </c>
      <c r="H111" s="49">
        <f>H112</f>
        <v>0</v>
      </c>
    </row>
    <row r="112" spans="1:8" ht="31.5" x14ac:dyDescent="0.25">
      <c r="A112" s="50" t="s">
        <v>45</v>
      </c>
      <c r="B112" s="48" t="s">
        <v>139</v>
      </c>
      <c r="C112" s="30">
        <v>240</v>
      </c>
      <c r="D112" s="19"/>
      <c r="E112" s="19"/>
      <c r="F112" s="49">
        <f>F113</f>
        <v>800</v>
      </c>
      <c r="G112" s="49">
        <f t="shared" si="26"/>
        <v>0</v>
      </c>
      <c r="H112" s="49">
        <f t="shared" si="26"/>
        <v>0</v>
      </c>
    </row>
    <row r="113" spans="1:8" ht="47.25" x14ac:dyDescent="0.25">
      <c r="A113" s="8" t="s">
        <v>48</v>
      </c>
      <c r="B113" s="48" t="s">
        <v>139</v>
      </c>
      <c r="C113" s="30">
        <v>240</v>
      </c>
      <c r="D113" s="31" t="s">
        <v>17</v>
      </c>
      <c r="E113" s="31" t="s">
        <v>146</v>
      </c>
      <c r="F113" s="40">
        <f>192.00009+607.99991</f>
        <v>800</v>
      </c>
      <c r="G113" s="40">
        <v>0</v>
      </c>
      <c r="H113" s="40">
        <v>0</v>
      </c>
    </row>
    <row r="114" spans="1:8" ht="31.5" x14ac:dyDescent="0.25">
      <c r="A114" s="8" t="s">
        <v>44</v>
      </c>
      <c r="B114" s="48" t="s">
        <v>139</v>
      </c>
      <c r="C114" s="30">
        <v>200</v>
      </c>
      <c r="D114" s="19"/>
      <c r="E114" s="19"/>
      <c r="F114" s="49">
        <f>F115</f>
        <v>593.81600000000003</v>
      </c>
      <c r="G114" s="49">
        <f>G115</f>
        <v>0</v>
      </c>
      <c r="H114" s="49">
        <f>H115</f>
        <v>0</v>
      </c>
    </row>
    <row r="115" spans="1:8" ht="31.5" x14ac:dyDescent="0.25">
      <c r="A115" s="50" t="s">
        <v>45</v>
      </c>
      <c r="B115" s="48" t="s">
        <v>139</v>
      </c>
      <c r="C115" s="30">
        <v>240</v>
      </c>
      <c r="D115" s="19"/>
      <c r="E115" s="19"/>
      <c r="F115" s="49">
        <f>F116</f>
        <v>593.81600000000003</v>
      </c>
      <c r="G115" s="49">
        <f t="shared" ref="G115:H115" si="27">G116</f>
        <v>0</v>
      </c>
      <c r="H115" s="49">
        <f t="shared" si="27"/>
        <v>0</v>
      </c>
    </row>
    <row r="116" spans="1:8" ht="15.75" x14ac:dyDescent="0.25">
      <c r="A116" s="3" t="s">
        <v>29</v>
      </c>
      <c r="B116" s="48" t="s">
        <v>139</v>
      </c>
      <c r="C116" s="21">
        <v>240</v>
      </c>
      <c r="D116" s="19" t="s">
        <v>22</v>
      </c>
      <c r="E116" s="19" t="s">
        <v>17</v>
      </c>
      <c r="F116" s="40">
        <f>142.51591+451.30009</f>
        <v>593.81600000000003</v>
      </c>
      <c r="G116" s="40">
        <v>0</v>
      </c>
      <c r="H116" s="40">
        <v>0</v>
      </c>
    </row>
    <row r="117" spans="1:8" ht="47.25" x14ac:dyDescent="0.25">
      <c r="A117" s="7" t="s">
        <v>128</v>
      </c>
      <c r="B117" s="10" t="s">
        <v>170</v>
      </c>
      <c r="C117" s="21"/>
      <c r="D117" s="19"/>
      <c r="E117" s="19"/>
      <c r="F117" s="32">
        <f>F118</f>
        <v>889.07900000000006</v>
      </c>
      <c r="G117" s="32">
        <f t="shared" ref="G117:H121" si="28">G118</f>
        <v>0</v>
      </c>
      <c r="H117" s="32">
        <f t="shared" si="28"/>
        <v>0</v>
      </c>
    </row>
    <row r="118" spans="1:8" ht="31.5" x14ac:dyDescent="0.25">
      <c r="A118" s="8" t="s">
        <v>187</v>
      </c>
      <c r="B118" s="9" t="s">
        <v>171</v>
      </c>
      <c r="C118" s="21"/>
      <c r="D118" s="19"/>
      <c r="E118" s="19"/>
      <c r="F118" s="40">
        <f>F119</f>
        <v>889.07900000000006</v>
      </c>
      <c r="G118" s="40">
        <f t="shared" si="28"/>
        <v>0</v>
      </c>
      <c r="H118" s="40">
        <f t="shared" si="28"/>
        <v>0</v>
      </c>
    </row>
    <row r="119" spans="1:8" ht="15.75" x14ac:dyDescent="0.25">
      <c r="A119" s="3" t="s">
        <v>186</v>
      </c>
      <c r="B119" s="9" t="s">
        <v>172</v>
      </c>
      <c r="C119" s="21"/>
      <c r="D119" s="19"/>
      <c r="E119" s="19"/>
      <c r="F119" s="40">
        <f>F120</f>
        <v>889.07900000000006</v>
      </c>
      <c r="G119" s="40">
        <f t="shared" si="28"/>
        <v>0</v>
      </c>
      <c r="H119" s="40">
        <f t="shared" si="28"/>
        <v>0</v>
      </c>
    </row>
    <row r="120" spans="1:8" ht="31.5" x14ac:dyDescent="0.25">
      <c r="A120" s="8" t="s">
        <v>44</v>
      </c>
      <c r="B120" s="9" t="s">
        <v>172</v>
      </c>
      <c r="C120" s="21">
        <v>200</v>
      </c>
      <c r="D120" s="19"/>
      <c r="E120" s="19"/>
      <c r="F120" s="40">
        <f>F121</f>
        <v>889.07900000000006</v>
      </c>
      <c r="G120" s="40">
        <f t="shared" si="28"/>
        <v>0</v>
      </c>
      <c r="H120" s="40">
        <f t="shared" si="28"/>
        <v>0</v>
      </c>
    </row>
    <row r="121" spans="1:8" ht="31.5" x14ac:dyDescent="0.25">
      <c r="A121" s="3" t="s">
        <v>45</v>
      </c>
      <c r="B121" s="9" t="s">
        <v>172</v>
      </c>
      <c r="C121" s="21">
        <v>240</v>
      </c>
      <c r="D121" s="19"/>
      <c r="E121" s="19"/>
      <c r="F121" s="40">
        <f>F122</f>
        <v>889.07900000000006</v>
      </c>
      <c r="G121" s="40">
        <f t="shared" si="28"/>
        <v>0</v>
      </c>
      <c r="H121" s="40">
        <f t="shared" si="28"/>
        <v>0</v>
      </c>
    </row>
    <row r="122" spans="1:8" ht="15.75" x14ac:dyDescent="0.25">
      <c r="A122" s="3" t="s">
        <v>29</v>
      </c>
      <c r="B122" s="9" t="s">
        <v>172</v>
      </c>
      <c r="C122" s="21">
        <v>240</v>
      </c>
      <c r="D122" s="19" t="s">
        <v>22</v>
      </c>
      <c r="E122" s="19" t="s">
        <v>17</v>
      </c>
      <c r="F122" s="40">
        <f>213.379+675.7</f>
        <v>889.07900000000006</v>
      </c>
      <c r="G122" s="40">
        <v>0</v>
      </c>
      <c r="H122" s="40">
        <v>0</v>
      </c>
    </row>
    <row r="123" spans="1:8" ht="15.75" x14ac:dyDescent="0.25">
      <c r="A123" s="78" t="s">
        <v>76</v>
      </c>
      <c r="B123" s="19"/>
      <c r="C123" s="21"/>
      <c r="D123" s="19"/>
      <c r="E123" s="19"/>
      <c r="F123" s="32">
        <f>F124+F157+F167</f>
        <v>8170.2200000000012</v>
      </c>
      <c r="G123" s="32">
        <f t="shared" ref="G123:H123" si="29">G124+G157+G167</f>
        <v>9007.0872100000015</v>
      </c>
      <c r="H123" s="32">
        <f t="shared" si="29"/>
        <v>9189.8676800000012</v>
      </c>
    </row>
    <row r="124" spans="1:8" s="4" customFormat="1" ht="70.5" customHeight="1" x14ac:dyDescent="0.25">
      <c r="A124" s="68" t="s">
        <v>212</v>
      </c>
      <c r="B124" s="67" t="s">
        <v>77</v>
      </c>
      <c r="C124" s="64"/>
      <c r="D124" s="67"/>
      <c r="E124" s="67"/>
      <c r="F124" s="42">
        <f>F125+F151</f>
        <v>7040.3920000000007</v>
      </c>
      <c r="G124" s="42">
        <f>G125+G151</f>
        <v>6421.0632100000003</v>
      </c>
      <c r="H124" s="42">
        <f>H125+H151</f>
        <v>6169.6446800000003</v>
      </c>
    </row>
    <row r="125" spans="1:8" s="4" customFormat="1" ht="47.25" x14ac:dyDescent="0.25">
      <c r="A125" s="52" t="s">
        <v>213</v>
      </c>
      <c r="B125" s="59" t="s">
        <v>78</v>
      </c>
      <c r="C125" s="64"/>
      <c r="D125" s="67"/>
      <c r="E125" s="67"/>
      <c r="F125" s="42">
        <f t="shared" ref="F125:G125" si="30">F126</f>
        <v>6075.8910000000005</v>
      </c>
      <c r="G125" s="42">
        <f t="shared" si="30"/>
        <v>5456.5622100000001</v>
      </c>
      <c r="H125" s="42">
        <f>H126</f>
        <v>5126.4406800000006</v>
      </c>
    </row>
    <row r="126" spans="1:8" s="4" customFormat="1" ht="15.75" x14ac:dyDescent="0.25">
      <c r="A126" s="8" t="s">
        <v>32</v>
      </c>
      <c r="B126" s="59" t="s">
        <v>79</v>
      </c>
      <c r="C126" s="64"/>
      <c r="D126" s="67"/>
      <c r="E126" s="67"/>
      <c r="F126" s="42">
        <f>F127+F134+F147</f>
        <v>6075.8910000000005</v>
      </c>
      <c r="G126" s="42">
        <f>G127+G134+G147</f>
        <v>5456.5622100000001</v>
      </c>
      <c r="H126" s="42">
        <f>H127+H134+H147</f>
        <v>5126.4406800000006</v>
      </c>
    </row>
    <row r="127" spans="1:8" s="4" customFormat="1" ht="27.75" customHeight="1" x14ac:dyDescent="0.25">
      <c r="A127" s="52" t="s">
        <v>80</v>
      </c>
      <c r="B127" s="65" t="s">
        <v>81</v>
      </c>
      <c r="C127" s="64"/>
      <c r="D127" s="67"/>
      <c r="E127" s="67"/>
      <c r="F127" s="42">
        <f>F128+F131</f>
        <v>5777.817</v>
      </c>
      <c r="G127" s="42">
        <f t="shared" ref="G127" si="31">G128+G131</f>
        <v>5453.0422099999996</v>
      </c>
      <c r="H127" s="42">
        <f>H128+H131</f>
        <v>5122.9206800000002</v>
      </c>
    </row>
    <row r="128" spans="1:8" s="4" customFormat="1" ht="78.75" x14ac:dyDescent="0.25">
      <c r="A128" s="52" t="s">
        <v>6</v>
      </c>
      <c r="B128" s="31" t="s">
        <v>81</v>
      </c>
      <c r="C128" s="39" t="s">
        <v>7</v>
      </c>
      <c r="D128" s="65"/>
      <c r="E128" s="65"/>
      <c r="F128" s="40">
        <f t="shared" ref="F128:H129" si="32">F129</f>
        <v>4988.0169999999998</v>
      </c>
      <c r="G128" s="40">
        <f t="shared" si="32"/>
        <v>4988.0169999999998</v>
      </c>
      <c r="H128" s="40">
        <f t="shared" si="32"/>
        <v>4988.0169999999998</v>
      </c>
    </row>
    <row r="129" spans="1:8" s="4" customFormat="1" ht="31.5" x14ac:dyDescent="0.25">
      <c r="A129" s="51" t="s">
        <v>82</v>
      </c>
      <c r="B129" s="31" t="s">
        <v>81</v>
      </c>
      <c r="C129" s="39" t="s">
        <v>83</v>
      </c>
      <c r="D129" s="65"/>
      <c r="E129" s="65"/>
      <c r="F129" s="40">
        <f t="shared" si="32"/>
        <v>4988.0169999999998</v>
      </c>
      <c r="G129" s="40">
        <f t="shared" si="32"/>
        <v>4988.0169999999998</v>
      </c>
      <c r="H129" s="40">
        <f t="shared" si="32"/>
        <v>4988.0169999999998</v>
      </c>
    </row>
    <row r="130" spans="1:8" s="4" customFormat="1" ht="47.25" x14ac:dyDescent="0.25">
      <c r="A130" s="51" t="s">
        <v>33</v>
      </c>
      <c r="B130" s="65" t="s">
        <v>81</v>
      </c>
      <c r="C130" s="31" t="s">
        <v>83</v>
      </c>
      <c r="D130" s="31" t="s">
        <v>12</v>
      </c>
      <c r="E130" s="31" t="s">
        <v>11</v>
      </c>
      <c r="F130" s="40">
        <v>4988.0169999999998</v>
      </c>
      <c r="G130" s="40">
        <v>4988.0169999999998</v>
      </c>
      <c r="H130" s="40">
        <v>4988.0169999999998</v>
      </c>
    </row>
    <row r="131" spans="1:8" s="4" customFormat="1" ht="40.5" customHeight="1" x14ac:dyDescent="0.25">
      <c r="A131" s="51" t="s">
        <v>9</v>
      </c>
      <c r="B131" s="65" t="s">
        <v>81</v>
      </c>
      <c r="C131" s="31" t="s">
        <v>10</v>
      </c>
      <c r="D131" s="65"/>
      <c r="E131" s="31"/>
      <c r="F131" s="40">
        <f t="shared" ref="F131:G132" si="33">F132</f>
        <v>789.8</v>
      </c>
      <c r="G131" s="40">
        <f t="shared" si="33"/>
        <v>465.02521000000007</v>
      </c>
      <c r="H131" s="40">
        <f>H132</f>
        <v>134.90368000000001</v>
      </c>
    </row>
    <row r="132" spans="1:8" s="4" customFormat="1" ht="31.5" x14ac:dyDescent="0.25">
      <c r="A132" s="51" t="s">
        <v>45</v>
      </c>
      <c r="B132" s="65" t="s">
        <v>81</v>
      </c>
      <c r="C132" s="31" t="s">
        <v>84</v>
      </c>
      <c r="D132" s="65"/>
      <c r="E132" s="65"/>
      <c r="F132" s="40">
        <f t="shared" si="33"/>
        <v>789.8</v>
      </c>
      <c r="G132" s="40">
        <f t="shared" si="33"/>
        <v>465.02521000000007</v>
      </c>
      <c r="H132" s="40">
        <f>H133</f>
        <v>134.90368000000001</v>
      </c>
    </row>
    <row r="133" spans="1:8" s="4" customFormat="1" ht="47.25" x14ac:dyDescent="0.25">
      <c r="A133" s="51" t="s">
        <v>33</v>
      </c>
      <c r="B133" s="65" t="s">
        <v>81</v>
      </c>
      <c r="C133" s="31" t="s">
        <v>84</v>
      </c>
      <c r="D133" s="31" t="s">
        <v>12</v>
      </c>
      <c r="E133" s="31" t="s">
        <v>11</v>
      </c>
      <c r="F133" s="40">
        <v>789.8</v>
      </c>
      <c r="G133" s="40">
        <f>805.7-340.67479</f>
        <v>465.02521000000007</v>
      </c>
      <c r="H133" s="40">
        <f>809.8-674.89632</f>
        <v>134.90368000000001</v>
      </c>
    </row>
    <row r="134" spans="1:8" s="4" customFormat="1" ht="47.25" x14ac:dyDescent="0.25">
      <c r="A134" s="52" t="s">
        <v>85</v>
      </c>
      <c r="B134" s="59" t="s">
        <v>86</v>
      </c>
      <c r="C134" s="31"/>
      <c r="D134" s="31"/>
      <c r="E134" s="31"/>
      <c r="F134" s="40">
        <f>F135+F139+F143</f>
        <v>294.55400000000003</v>
      </c>
      <c r="G134" s="40">
        <f t="shared" ref="G134:H134" si="34">G135+G139+G143</f>
        <v>0</v>
      </c>
      <c r="H134" s="40">
        <f t="shared" si="34"/>
        <v>0</v>
      </c>
    </row>
    <row r="135" spans="1:8" s="4" customFormat="1" ht="51.75" customHeight="1" x14ac:dyDescent="0.25">
      <c r="A135" s="3" t="s">
        <v>157</v>
      </c>
      <c r="B135" s="31" t="s">
        <v>87</v>
      </c>
      <c r="C135" s="31"/>
      <c r="D135" s="31"/>
      <c r="E135" s="31"/>
      <c r="F135" s="40">
        <f t="shared" ref="F135:F136" si="35">F136</f>
        <v>212.3</v>
      </c>
      <c r="G135" s="40">
        <f t="shared" ref="G135" si="36">G136+G140+G144</f>
        <v>0</v>
      </c>
      <c r="H135" s="40">
        <f>H136</f>
        <v>0</v>
      </c>
    </row>
    <row r="136" spans="1:8" s="4" customFormat="1" ht="15.75" x14ac:dyDescent="0.25">
      <c r="A136" s="52" t="s">
        <v>214</v>
      </c>
      <c r="B136" s="31" t="s">
        <v>87</v>
      </c>
      <c r="C136" s="31" t="s">
        <v>18</v>
      </c>
      <c r="D136" s="31"/>
      <c r="E136" s="31"/>
      <c r="F136" s="40">
        <f t="shared" si="35"/>
        <v>212.3</v>
      </c>
      <c r="G136" s="40">
        <f t="shared" ref="G136" si="37">G137+G141+G145</f>
        <v>0</v>
      </c>
      <c r="H136" s="40">
        <f>H137</f>
        <v>0</v>
      </c>
    </row>
    <row r="137" spans="1:8" s="4" customFormat="1" ht="15.75" x14ac:dyDescent="0.25">
      <c r="A137" s="52" t="s">
        <v>88</v>
      </c>
      <c r="B137" s="31" t="s">
        <v>87</v>
      </c>
      <c r="C137" s="31" t="s">
        <v>89</v>
      </c>
      <c r="D137" s="31"/>
      <c r="E137" s="31"/>
      <c r="F137" s="40">
        <f>F138</f>
        <v>212.3</v>
      </c>
      <c r="G137" s="40">
        <f t="shared" ref="G137" si="38">G138+G142+G146</f>
        <v>0</v>
      </c>
      <c r="H137" s="40">
        <v>0</v>
      </c>
    </row>
    <row r="138" spans="1:8" s="4" customFormat="1" ht="57" customHeight="1" x14ac:dyDescent="0.25">
      <c r="A138" s="51" t="s">
        <v>33</v>
      </c>
      <c r="B138" s="31" t="s">
        <v>87</v>
      </c>
      <c r="C138" s="31" t="s">
        <v>89</v>
      </c>
      <c r="D138" s="31" t="s">
        <v>12</v>
      </c>
      <c r="E138" s="31" t="s">
        <v>11</v>
      </c>
      <c r="F138" s="40">
        <v>212.3</v>
      </c>
      <c r="G138" s="40">
        <v>0</v>
      </c>
      <c r="H138" s="40">
        <v>0</v>
      </c>
    </row>
    <row r="139" spans="1:8" s="4" customFormat="1" ht="47.25" x14ac:dyDescent="0.25">
      <c r="A139" s="66" t="s">
        <v>177</v>
      </c>
      <c r="B139" s="59" t="s">
        <v>90</v>
      </c>
      <c r="C139" s="31"/>
      <c r="D139" s="31"/>
      <c r="E139" s="31"/>
      <c r="F139" s="40">
        <f t="shared" ref="F139:G141" si="39">F140</f>
        <v>53.947000000000003</v>
      </c>
      <c r="G139" s="40">
        <f t="shared" si="39"/>
        <v>0</v>
      </c>
      <c r="H139" s="40">
        <f>H140</f>
        <v>0</v>
      </c>
    </row>
    <row r="140" spans="1:8" s="4" customFormat="1" ht="15.75" x14ac:dyDescent="0.25">
      <c r="A140" s="52" t="s">
        <v>214</v>
      </c>
      <c r="B140" s="59" t="s">
        <v>90</v>
      </c>
      <c r="C140" s="31" t="s">
        <v>18</v>
      </c>
      <c r="D140" s="31"/>
      <c r="E140" s="31"/>
      <c r="F140" s="40">
        <f t="shared" si="39"/>
        <v>53.947000000000003</v>
      </c>
      <c r="G140" s="40">
        <f t="shared" si="39"/>
        <v>0</v>
      </c>
      <c r="H140" s="40">
        <f>H141</f>
        <v>0</v>
      </c>
    </row>
    <row r="141" spans="1:8" s="4" customFormat="1" ht="15.75" x14ac:dyDescent="0.25">
      <c r="A141" s="52" t="s">
        <v>88</v>
      </c>
      <c r="B141" s="59" t="s">
        <v>90</v>
      </c>
      <c r="C141" s="31" t="s">
        <v>89</v>
      </c>
      <c r="D141" s="31"/>
      <c r="E141" s="31"/>
      <c r="F141" s="40">
        <f>F142</f>
        <v>53.947000000000003</v>
      </c>
      <c r="G141" s="40">
        <f t="shared" si="39"/>
        <v>0</v>
      </c>
      <c r="H141" s="40">
        <f>H142</f>
        <v>0</v>
      </c>
    </row>
    <row r="142" spans="1:8" s="4" customFormat="1" ht="47.25" x14ac:dyDescent="0.25">
      <c r="A142" s="51" t="s">
        <v>34</v>
      </c>
      <c r="B142" s="59" t="s">
        <v>90</v>
      </c>
      <c r="C142" s="31" t="s">
        <v>89</v>
      </c>
      <c r="D142" s="31" t="s">
        <v>12</v>
      </c>
      <c r="E142" s="31" t="s">
        <v>8</v>
      </c>
      <c r="F142" s="40">
        <v>53.947000000000003</v>
      </c>
      <c r="G142" s="40">
        <v>0</v>
      </c>
      <c r="H142" s="40">
        <v>0</v>
      </c>
    </row>
    <row r="143" spans="1:8" s="4" customFormat="1" ht="47.25" x14ac:dyDescent="0.25">
      <c r="A143" s="52" t="s">
        <v>215</v>
      </c>
      <c r="B143" s="59" t="s">
        <v>91</v>
      </c>
      <c r="C143" s="31"/>
      <c r="D143" s="31"/>
      <c r="E143" s="31"/>
      <c r="F143" s="40">
        <f t="shared" ref="F143:G145" si="40">F144</f>
        <v>28.306999999999999</v>
      </c>
      <c r="G143" s="40">
        <f t="shared" si="40"/>
        <v>0</v>
      </c>
      <c r="H143" s="40">
        <f>H144</f>
        <v>0</v>
      </c>
    </row>
    <row r="144" spans="1:8" s="4" customFormat="1" ht="15.75" x14ac:dyDescent="0.25">
      <c r="A144" s="52" t="s">
        <v>214</v>
      </c>
      <c r="B144" s="59" t="s">
        <v>91</v>
      </c>
      <c r="C144" s="31" t="s">
        <v>18</v>
      </c>
      <c r="D144" s="31"/>
      <c r="E144" s="31"/>
      <c r="F144" s="40">
        <f t="shared" si="40"/>
        <v>28.306999999999999</v>
      </c>
      <c r="G144" s="40">
        <f t="shared" si="40"/>
        <v>0</v>
      </c>
      <c r="H144" s="40">
        <f>H145</f>
        <v>0</v>
      </c>
    </row>
    <row r="145" spans="1:256" s="4" customFormat="1" ht="15.75" x14ac:dyDescent="0.25">
      <c r="A145" s="52" t="s">
        <v>88</v>
      </c>
      <c r="B145" s="59" t="s">
        <v>91</v>
      </c>
      <c r="C145" s="31" t="s">
        <v>89</v>
      </c>
      <c r="D145" s="31"/>
      <c r="E145" s="31"/>
      <c r="F145" s="40">
        <f t="shared" si="40"/>
        <v>28.306999999999999</v>
      </c>
      <c r="G145" s="40">
        <f t="shared" si="40"/>
        <v>0</v>
      </c>
      <c r="H145" s="40">
        <f>H146</f>
        <v>0</v>
      </c>
    </row>
    <row r="146" spans="1:256" s="4" customFormat="1" ht="69" customHeight="1" x14ac:dyDescent="0.25">
      <c r="A146" s="51" t="s">
        <v>33</v>
      </c>
      <c r="B146" s="59" t="s">
        <v>91</v>
      </c>
      <c r="C146" s="39" t="s">
        <v>89</v>
      </c>
      <c r="D146" s="31" t="s">
        <v>12</v>
      </c>
      <c r="E146" s="31" t="s">
        <v>11</v>
      </c>
      <c r="F146" s="40">
        <v>28.306999999999999</v>
      </c>
      <c r="G146" s="40">
        <v>0</v>
      </c>
      <c r="H146" s="40">
        <v>0</v>
      </c>
    </row>
    <row r="147" spans="1:256" s="4" customFormat="1" ht="78.75" x14ac:dyDescent="0.25">
      <c r="A147" s="51" t="s">
        <v>92</v>
      </c>
      <c r="B147" s="59" t="s">
        <v>93</v>
      </c>
      <c r="C147" s="39"/>
      <c r="D147" s="59"/>
      <c r="E147" s="59"/>
      <c r="F147" s="40">
        <f t="shared" ref="F147:G149" si="41">F148</f>
        <v>3.52</v>
      </c>
      <c r="G147" s="40">
        <f t="shared" si="41"/>
        <v>3.52</v>
      </c>
      <c r="H147" s="40">
        <f>H148</f>
        <v>3.52</v>
      </c>
    </row>
    <row r="148" spans="1:256" s="4" customFormat="1" ht="31.5" x14ac:dyDescent="0.25">
      <c r="A148" s="51" t="s">
        <v>9</v>
      </c>
      <c r="B148" s="59" t="s">
        <v>93</v>
      </c>
      <c r="C148" s="39" t="s">
        <v>10</v>
      </c>
      <c r="D148" s="59"/>
      <c r="E148" s="59"/>
      <c r="F148" s="40">
        <f t="shared" si="41"/>
        <v>3.52</v>
      </c>
      <c r="G148" s="40">
        <f t="shared" si="41"/>
        <v>3.52</v>
      </c>
      <c r="H148" s="40">
        <f>H149</f>
        <v>3.52</v>
      </c>
    </row>
    <row r="149" spans="1:256" s="4" customFormat="1" ht="31.5" x14ac:dyDescent="0.25">
      <c r="A149" s="51" t="s">
        <v>45</v>
      </c>
      <c r="B149" s="59" t="s">
        <v>93</v>
      </c>
      <c r="C149" s="39" t="s">
        <v>84</v>
      </c>
      <c r="D149" s="59"/>
      <c r="E149" s="59"/>
      <c r="F149" s="40">
        <f t="shared" si="41"/>
        <v>3.52</v>
      </c>
      <c r="G149" s="40">
        <f t="shared" si="41"/>
        <v>3.52</v>
      </c>
      <c r="H149" s="40">
        <f>H150</f>
        <v>3.52</v>
      </c>
    </row>
    <row r="150" spans="1:256" s="4" customFormat="1" ht="31.5" x14ac:dyDescent="0.25">
      <c r="A150" s="52" t="s">
        <v>216</v>
      </c>
      <c r="B150" s="59" t="s">
        <v>93</v>
      </c>
      <c r="C150" s="39" t="s">
        <v>84</v>
      </c>
      <c r="D150" s="39" t="s">
        <v>17</v>
      </c>
      <c r="E150" s="39" t="s">
        <v>30</v>
      </c>
      <c r="F150" s="49">
        <v>3.52</v>
      </c>
      <c r="G150" s="49">
        <v>3.52</v>
      </c>
      <c r="H150" s="40">
        <v>3.52</v>
      </c>
    </row>
    <row r="151" spans="1:256" s="4" customFormat="1" ht="51" customHeight="1" x14ac:dyDescent="0.25">
      <c r="A151" s="62" t="s">
        <v>94</v>
      </c>
      <c r="B151" s="63" t="s">
        <v>95</v>
      </c>
      <c r="C151" s="64"/>
      <c r="D151" s="63"/>
      <c r="E151" s="63"/>
      <c r="F151" s="32">
        <f t="shared" ref="F151:G151" si="42">F153</f>
        <v>964.50099999999998</v>
      </c>
      <c r="G151" s="32">
        <f t="shared" si="42"/>
        <v>964.50099999999998</v>
      </c>
      <c r="H151" s="32">
        <f>H153</f>
        <v>1043.204</v>
      </c>
    </row>
    <row r="152" spans="1:256" s="4" customFormat="1" ht="16.5" customHeight="1" x14ac:dyDescent="0.25">
      <c r="A152" s="51" t="s">
        <v>32</v>
      </c>
      <c r="B152" s="65" t="s">
        <v>96</v>
      </c>
      <c r="C152" s="31"/>
      <c r="D152" s="31"/>
      <c r="E152" s="31"/>
      <c r="F152" s="40">
        <f t="shared" ref="F152:G152" si="43">F153</f>
        <v>964.50099999999998</v>
      </c>
      <c r="G152" s="40">
        <f t="shared" si="43"/>
        <v>964.50099999999998</v>
      </c>
      <c r="H152" s="40">
        <f>H153</f>
        <v>1043.204</v>
      </c>
    </row>
    <row r="153" spans="1:256" s="26" customFormat="1" ht="47.25" x14ac:dyDescent="0.25">
      <c r="A153" s="52" t="s">
        <v>94</v>
      </c>
      <c r="B153" s="65" t="s">
        <v>97</v>
      </c>
      <c r="C153" s="31"/>
      <c r="D153" s="31"/>
      <c r="E153" s="31"/>
      <c r="F153" s="40">
        <f t="shared" ref="F153:G153" si="44">F156</f>
        <v>964.50099999999998</v>
      </c>
      <c r="G153" s="40">
        <f t="shared" si="44"/>
        <v>964.50099999999998</v>
      </c>
      <c r="H153" s="40">
        <f>H156</f>
        <v>1043.204</v>
      </c>
      <c r="I153" s="22"/>
      <c r="J153" s="91"/>
      <c r="K153" s="23"/>
      <c r="L153" s="91"/>
      <c r="M153" s="22"/>
      <c r="N153" s="24"/>
      <c r="O153" s="22"/>
      <c r="P153" s="25"/>
      <c r="Q153" s="91"/>
      <c r="R153" s="23"/>
      <c r="S153" s="91"/>
      <c r="T153" s="22"/>
      <c r="U153" s="24"/>
      <c r="V153" s="22"/>
      <c r="W153" s="25"/>
      <c r="X153" s="91"/>
      <c r="Y153" s="23"/>
      <c r="Z153" s="91"/>
      <c r="AA153" s="22"/>
      <c r="AB153" s="24"/>
      <c r="AC153" s="22"/>
      <c r="AD153" s="25"/>
      <c r="AE153" s="91"/>
      <c r="AF153" s="23"/>
      <c r="AG153" s="91"/>
      <c r="AH153" s="22"/>
      <c r="AI153" s="24"/>
      <c r="AJ153" s="22"/>
      <c r="AK153" s="25"/>
      <c r="AL153" s="91"/>
      <c r="AM153" s="23"/>
      <c r="AN153" s="91"/>
      <c r="AO153" s="22"/>
      <c r="AP153" s="24"/>
      <c r="AQ153" s="22"/>
      <c r="AR153" s="25"/>
      <c r="AS153" s="91"/>
      <c r="AT153" s="23"/>
      <c r="AU153" s="91"/>
      <c r="AV153" s="22"/>
      <c r="AW153" s="24"/>
      <c r="AX153" s="22"/>
      <c r="AY153" s="25"/>
      <c r="AZ153" s="91"/>
      <c r="BA153" s="23"/>
      <c r="BB153" s="91"/>
      <c r="BC153" s="22"/>
      <c r="BD153" s="24"/>
      <c r="BE153" s="22"/>
      <c r="BF153" s="25"/>
      <c r="BG153" s="91"/>
      <c r="BH153" s="23"/>
      <c r="BI153" s="91"/>
      <c r="BJ153" s="22"/>
      <c r="BK153" s="24"/>
      <c r="BL153" s="22"/>
      <c r="BM153" s="25"/>
      <c r="BN153" s="91"/>
      <c r="BO153" s="23"/>
      <c r="BP153" s="91"/>
      <c r="BQ153" s="22"/>
      <c r="BR153" s="24"/>
      <c r="BS153" s="22"/>
      <c r="BT153" s="25"/>
      <c r="BU153" s="91"/>
      <c r="BV153" s="23"/>
      <c r="BW153" s="91"/>
      <c r="BX153" s="22"/>
      <c r="BY153" s="24"/>
      <c r="BZ153" s="22"/>
      <c r="CA153" s="25"/>
      <c r="CB153" s="91"/>
      <c r="CC153" s="23"/>
      <c r="CD153" s="91"/>
      <c r="CE153" s="22"/>
      <c r="CF153" s="24"/>
      <c r="CG153" s="22"/>
      <c r="CH153" s="25"/>
      <c r="CI153" s="91"/>
      <c r="CJ153" s="23"/>
      <c r="CK153" s="91"/>
      <c r="CL153" s="22"/>
      <c r="CM153" s="24"/>
      <c r="CN153" s="22"/>
      <c r="CO153" s="25"/>
      <c r="CP153" s="91"/>
      <c r="CQ153" s="23"/>
      <c r="CR153" s="91"/>
      <c r="CS153" s="22"/>
      <c r="CT153" s="24"/>
      <c r="CU153" s="22"/>
      <c r="CV153" s="25"/>
      <c r="CW153" s="91"/>
      <c r="CX153" s="23"/>
      <c r="CY153" s="91"/>
      <c r="CZ153" s="22"/>
      <c r="DA153" s="24"/>
      <c r="DB153" s="22"/>
      <c r="DC153" s="25"/>
      <c r="DD153" s="91"/>
      <c r="DE153" s="23"/>
      <c r="DF153" s="91"/>
      <c r="DG153" s="22"/>
      <c r="DH153" s="24"/>
      <c r="DI153" s="22"/>
      <c r="DJ153" s="25"/>
      <c r="DK153" s="91"/>
      <c r="DL153" s="23"/>
      <c r="DM153" s="91"/>
      <c r="DN153" s="22"/>
      <c r="DO153" s="24"/>
      <c r="DP153" s="22"/>
      <c r="DQ153" s="25"/>
      <c r="DR153" s="91"/>
      <c r="DS153" s="23"/>
      <c r="DT153" s="91"/>
      <c r="DU153" s="22"/>
      <c r="DV153" s="24"/>
      <c r="DW153" s="22"/>
      <c r="DX153" s="25"/>
      <c r="DY153" s="91"/>
      <c r="DZ153" s="23"/>
      <c r="EA153" s="91"/>
      <c r="EB153" s="22"/>
      <c r="EC153" s="24"/>
      <c r="ED153" s="22"/>
      <c r="EE153" s="25"/>
      <c r="EF153" s="91"/>
      <c r="EG153" s="23"/>
      <c r="EH153" s="91"/>
      <c r="EI153" s="22"/>
      <c r="EJ153" s="24"/>
      <c r="EK153" s="22"/>
      <c r="EL153" s="25"/>
      <c r="EM153" s="91"/>
      <c r="EN153" s="23"/>
      <c r="EO153" s="91"/>
      <c r="EP153" s="22"/>
      <c r="EQ153" s="24"/>
      <c r="ER153" s="22"/>
      <c r="ES153" s="25"/>
      <c r="ET153" s="91"/>
      <c r="EU153" s="23"/>
      <c r="EV153" s="91"/>
      <c r="EW153" s="22"/>
      <c r="EX153" s="24"/>
      <c r="EY153" s="22"/>
      <c r="EZ153" s="25"/>
      <c r="FA153" s="91"/>
      <c r="FB153" s="23"/>
      <c r="FC153" s="91"/>
      <c r="FD153" s="22"/>
      <c r="FE153" s="24"/>
      <c r="FF153" s="22"/>
      <c r="FG153" s="25"/>
      <c r="FH153" s="91"/>
      <c r="FI153" s="23"/>
      <c r="FJ153" s="91"/>
      <c r="FK153" s="22"/>
      <c r="FL153" s="24"/>
      <c r="FM153" s="22"/>
      <c r="FN153" s="25"/>
      <c r="FO153" s="91"/>
      <c r="FP153" s="23"/>
      <c r="FQ153" s="91"/>
      <c r="FR153" s="22"/>
      <c r="FS153" s="24"/>
      <c r="FT153" s="22"/>
      <c r="FU153" s="25"/>
      <c r="FV153" s="91"/>
      <c r="FW153" s="23"/>
      <c r="FX153" s="91"/>
      <c r="FY153" s="22"/>
      <c r="FZ153" s="24"/>
      <c r="GA153" s="22"/>
      <c r="GB153" s="25"/>
      <c r="GC153" s="91"/>
      <c r="GD153" s="23"/>
      <c r="GE153" s="91"/>
      <c r="GF153" s="22"/>
      <c r="GG153" s="24"/>
      <c r="GH153" s="22"/>
      <c r="GI153" s="25"/>
      <c r="GJ153" s="91"/>
      <c r="GK153" s="23"/>
      <c r="GL153" s="91"/>
      <c r="GM153" s="22"/>
      <c r="GN153" s="24"/>
      <c r="GO153" s="22"/>
      <c r="GP153" s="25"/>
      <c r="GQ153" s="91"/>
      <c r="GR153" s="23"/>
      <c r="GS153" s="91"/>
      <c r="GT153" s="22"/>
      <c r="GU153" s="24"/>
      <c r="GV153" s="22"/>
      <c r="GW153" s="25"/>
      <c r="GX153" s="91"/>
      <c r="GY153" s="23"/>
      <c r="GZ153" s="91"/>
      <c r="HA153" s="22"/>
      <c r="HB153" s="24"/>
      <c r="HC153" s="22"/>
      <c r="HD153" s="25"/>
      <c r="HE153" s="91"/>
      <c r="HF153" s="23"/>
      <c r="HG153" s="91"/>
      <c r="HH153" s="22"/>
      <c r="HI153" s="24"/>
      <c r="HJ153" s="22"/>
      <c r="HK153" s="25"/>
      <c r="HL153" s="91"/>
      <c r="HM153" s="23"/>
      <c r="HN153" s="91"/>
      <c r="HO153" s="22"/>
      <c r="HP153" s="24"/>
      <c r="HQ153" s="22"/>
      <c r="HR153" s="25"/>
      <c r="HS153" s="91"/>
      <c r="HT153" s="23"/>
      <c r="HU153" s="91"/>
      <c r="HV153" s="22"/>
      <c r="HW153" s="24"/>
      <c r="HX153" s="22"/>
      <c r="HY153" s="25"/>
      <c r="HZ153" s="91"/>
      <c r="IA153" s="23"/>
      <c r="IB153" s="91"/>
      <c r="IC153" s="22"/>
      <c r="ID153" s="24"/>
      <c r="IE153" s="22"/>
      <c r="IF153" s="25"/>
      <c r="IG153" s="91"/>
      <c r="IH153" s="23"/>
      <c r="II153" s="91"/>
      <c r="IJ153" s="22"/>
      <c r="IK153" s="24"/>
      <c r="IL153" s="22"/>
      <c r="IM153" s="25"/>
      <c r="IN153" s="91"/>
      <c r="IO153" s="23"/>
      <c r="IP153" s="91"/>
      <c r="IQ153" s="22"/>
      <c r="IR153" s="24"/>
      <c r="IS153" s="22"/>
      <c r="IT153" s="25"/>
      <c r="IU153" s="91"/>
      <c r="IV153" s="23"/>
    </row>
    <row r="154" spans="1:256" s="26" customFormat="1" ht="78.75" x14ac:dyDescent="0.25">
      <c r="A154" s="58" t="s">
        <v>6</v>
      </c>
      <c r="B154" s="65" t="s">
        <v>97</v>
      </c>
      <c r="C154" s="39" t="s">
        <v>7</v>
      </c>
      <c r="D154" s="39"/>
      <c r="E154" s="39"/>
      <c r="F154" s="40">
        <f t="shared" ref="F154:G155" si="45">F155</f>
        <v>964.50099999999998</v>
      </c>
      <c r="G154" s="40">
        <f t="shared" si="45"/>
        <v>964.50099999999998</v>
      </c>
      <c r="H154" s="40">
        <f>H155</f>
        <v>1043.204</v>
      </c>
      <c r="I154" s="22"/>
      <c r="J154" s="91"/>
      <c r="K154" s="23"/>
      <c r="L154" s="91"/>
      <c r="M154" s="22"/>
      <c r="N154" s="24"/>
      <c r="O154" s="22"/>
      <c r="P154" s="25"/>
      <c r="Q154" s="91"/>
      <c r="R154" s="23"/>
      <c r="S154" s="91"/>
      <c r="T154" s="22"/>
      <c r="U154" s="24"/>
      <c r="V154" s="22"/>
      <c r="W154" s="25"/>
      <c r="X154" s="91"/>
      <c r="Y154" s="23"/>
      <c r="Z154" s="91"/>
      <c r="AA154" s="22"/>
      <c r="AB154" s="24"/>
      <c r="AC154" s="22"/>
      <c r="AD154" s="25"/>
      <c r="AE154" s="91"/>
      <c r="AF154" s="23"/>
      <c r="AG154" s="91"/>
      <c r="AH154" s="22"/>
      <c r="AI154" s="24"/>
      <c r="AJ154" s="22"/>
      <c r="AK154" s="25"/>
      <c r="AL154" s="91"/>
      <c r="AM154" s="23"/>
      <c r="AN154" s="91"/>
      <c r="AO154" s="22"/>
      <c r="AP154" s="24"/>
      <c r="AQ154" s="22"/>
      <c r="AR154" s="25"/>
      <c r="AS154" s="91"/>
      <c r="AT154" s="23"/>
      <c r="AU154" s="91"/>
      <c r="AV154" s="22"/>
      <c r="AW154" s="24"/>
      <c r="AX154" s="22"/>
      <c r="AY154" s="25"/>
      <c r="AZ154" s="91"/>
      <c r="BA154" s="23"/>
      <c r="BB154" s="91"/>
      <c r="BC154" s="22"/>
      <c r="BD154" s="24"/>
      <c r="BE154" s="22"/>
      <c r="BF154" s="25"/>
      <c r="BG154" s="91"/>
      <c r="BH154" s="23"/>
      <c r="BI154" s="91"/>
      <c r="BJ154" s="22"/>
      <c r="BK154" s="24"/>
      <c r="BL154" s="22"/>
      <c r="BM154" s="25"/>
      <c r="BN154" s="91"/>
      <c r="BO154" s="23"/>
      <c r="BP154" s="91"/>
      <c r="BQ154" s="22"/>
      <c r="BR154" s="24"/>
      <c r="BS154" s="22"/>
      <c r="BT154" s="25"/>
      <c r="BU154" s="91"/>
      <c r="BV154" s="23"/>
      <c r="BW154" s="91"/>
      <c r="BX154" s="22"/>
      <c r="BY154" s="24"/>
      <c r="BZ154" s="22"/>
      <c r="CA154" s="25"/>
      <c r="CB154" s="91"/>
      <c r="CC154" s="23"/>
      <c r="CD154" s="91"/>
      <c r="CE154" s="22"/>
      <c r="CF154" s="24"/>
      <c r="CG154" s="22"/>
      <c r="CH154" s="25"/>
      <c r="CI154" s="91"/>
      <c r="CJ154" s="23"/>
      <c r="CK154" s="91"/>
      <c r="CL154" s="22"/>
      <c r="CM154" s="24"/>
      <c r="CN154" s="22"/>
      <c r="CO154" s="25"/>
      <c r="CP154" s="91"/>
      <c r="CQ154" s="23"/>
      <c r="CR154" s="91"/>
      <c r="CS154" s="22"/>
      <c r="CT154" s="24"/>
      <c r="CU154" s="22"/>
      <c r="CV154" s="25"/>
      <c r="CW154" s="91"/>
      <c r="CX154" s="23"/>
      <c r="CY154" s="91"/>
      <c r="CZ154" s="22"/>
      <c r="DA154" s="24"/>
      <c r="DB154" s="22"/>
      <c r="DC154" s="25"/>
      <c r="DD154" s="91"/>
      <c r="DE154" s="23"/>
      <c r="DF154" s="91"/>
      <c r="DG154" s="22"/>
      <c r="DH154" s="24"/>
      <c r="DI154" s="22"/>
      <c r="DJ154" s="25"/>
      <c r="DK154" s="91"/>
      <c r="DL154" s="23"/>
      <c r="DM154" s="91"/>
      <c r="DN154" s="22"/>
      <c r="DO154" s="24"/>
      <c r="DP154" s="22"/>
      <c r="DQ154" s="25"/>
      <c r="DR154" s="91"/>
      <c r="DS154" s="23"/>
      <c r="DT154" s="91"/>
      <c r="DU154" s="22"/>
      <c r="DV154" s="24"/>
      <c r="DW154" s="22"/>
      <c r="DX154" s="25"/>
      <c r="DY154" s="91"/>
      <c r="DZ154" s="23"/>
      <c r="EA154" s="91"/>
      <c r="EB154" s="22"/>
      <c r="EC154" s="24"/>
      <c r="ED154" s="22"/>
      <c r="EE154" s="25"/>
      <c r="EF154" s="91"/>
      <c r="EG154" s="23"/>
      <c r="EH154" s="91"/>
      <c r="EI154" s="22"/>
      <c r="EJ154" s="24"/>
      <c r="EK154" s="22"/>
      <c r="EL154" s="25"/>
      <c r="EM154" s="91"/>
      <c r="EN154" s="23"/>
      <c r="EO154" s="91"/>
      <c r="EP154" s="22"/>
      <c r="EQ154" s="24"/>
      <c r="ER154" s="22"/>
      <c r="ES154" s="25"/>
      <c r="ET154" s="91"/>
      <c r="EU154" s="23"/>
      <c r="EV154" s="91"/>
      <c r="EW154" s="22"/>
      <c r="EX154" s="24"/>
      <c r="EY154" s="22"/>
      <c r="EZ154" s="25"/>
      <c r="FA154" s="91"/>
      <c r="FB154" s="23"/>
      <c r="FC154" s="91"/>
      <c r="FD154" s="22"/>
      <c r="FE154" s="24"/>
      <c r="FF154" s="22"/>
      <c r="FG154" s="25"/>
      <c r="FH154" s="91"/>
      <c r="FI154" s="23"/>
      <c r="FJ154" s="91"/>
      <c r="FK154" s="22"/>
      <c r="FL154" s="24"/>
      <c r="FM154" s="22"/>
      <c r="FN154" s="25"/>
      <c r="FO154" s="91"/>
      <c r="FP154" s="23"/>
      <c r="FQ154" s="91"/>
      <c r="FR154" s="22"/>
      <c r="FS154" s="24"/>
      <c r="FT154" s="22"/>
      <c r="FU154" s="25"/>
      <c r="FV154" s="91"/>
      <c r="FW154" s="23"/>
      <c r="FX154" s="91"/>
      <c r="FY154" s="22"/>
      <c r="FZ154" s="24"/>
      <c r="GA154" s="22"/>
      <c r="GB154" s="25"/>
      <c r="GC154" s="91"/>
      <c r="GD154" s="23"/>
      <c r="GE154" s="91"/>
      <c r="GF154" s="22"/>
      <c r="GG154" s="24"/>
      <c r="GH154" s="22"/>
      <c r="GI154" s="25"/>
      <c r="GJ154" s="91"/>
      <c r="GK154" s="23"/>
      <c r="GL154" s="91"/>
      <c r="GM154" s="22"/>
      <c r="GN154" s="24"/>
      <c r="GO154" s="22"/>
      <c r="GP154" s="25"/>
      <c r="GQ154" s="91"/>
      <c r="GR154" s="23"/>
      <c r="GS154" s="91"/>
      <c r="GT154" s="22"/>
      <c r="GU154" s="24"/>
      <c r="GV154" s="22"/>
      <c r="GW154" s="25"/>
      <c r="GX154" s="91"/>
      <c r="GY154" s="23"/>
      <c r="GZ154" s="91"/>
      <c r="HA154" s="22"/>
      <c r="HB154" s="24"/>
      <c r="HC154" s="22"/>
      <c r="HD154" s="25"/>
      <c r="HE154" s="91"/>
      <c r="HF154" s="23"/>
      <c r="HG154" s="91"/>
      <c r="HH154" s="22"/>
      <c r="HI154" s="24"/>
      <c r="HJ154" s="22"/>
      <c r="HK154" s="25"/>
      <c r="HL154" s="91"/>
      <c r="HM154" s="23"/>
      <c r="HN154" s="91"/>
      <c r="HO154" s="22"/>
      <c r="HP154" s="24"/>
      <c r="HQ154" s="22"/>
      <c r="HR154" s="25"/>
      <c r="HS154" s="91"/>
      <c r="HT154" s="23"/>
      <c r="HU154" s="91"/>
      <c r="HV154" s="22"/>
      <c r="HW154" s="24"/>
      <c r="HX154" s="22"/>
      <c r="HY154" s="25"/>
      <c r="HZ154" s="91"/>
      <c r="IA154" s="23"/>
      <c r="IB154" s="91"/>
      <c r="IC154" s="22"/>
      <c r="ID154" s="24"/>
      <c r="IE154" s="22"/>
      <c r="IF154" s="25"/>
      <c r="IG154" s="91"/>
      <c r="IH154" s="23"/>
      <c r="II154" s="91"/>
      <c r="IJ154" s="22"/>
      <c r="IK154" s="24"/>
      <c r="IL154" s="22"/>
      <c r="IM154" s="25"/>
      <c r="IN154" s="91"/>
      <c r="IO154" s="23"/>
      <c r="IP154" s="91"/>
      <c r="IQ154" s="22"/>
      <c r="IR154" s="24"/>
      <c r="IS154" s="22"/>
      <c r="IT154" s="25"/>
      <c r="IU154" s="91"/>
      <c r="IV154" s="23"/>
    </row>
    <row r="155" spans="1:256" s="26" customFormat="1" ht="31.5" x14ac:dyDescent="0.25">
      <c r="A155" s="58" t="s">
        <v>82</v>
      </c>
      <c r="B155" s="65" t="s">
        <v>97</v>
      </c>
      <c r="C155" s="39" t="s">
        <v>83</v>
      </c>
      <c r="D155" s="39"/>
      <c r="E155" s="39"/>
      <c r="F155" s="40">
        <f t="shared" si="45"/>
        <v>964.50099999999998</v>
      </c>
      <c r="G155" s="40">
        <f t="shared" si="45"/>
        <v>964.50099999999998</v>
      </c>
      <c r="H155" s="40">
        <f>H156</f>
        <v>1043.204</v>
      </c>
      <c r="I155" s="22"/>
      <c r="J155" s="91"/>
      <c r="K155" s="23"/>
      <c r="L155" s="91"/>
      <c r="M155" s="22"/>
      <c r="N155" s="24"/>
      <c r="O155" s="22"/>
      <c r="P155" s="25"/>
      <c r="Q155" s="91"/>
      <c r="R155" s="23"/>
      <c r="S155" s="91"/>
      <c r="T155" s="22"/>
      <c r="U155" s="24"/>
      <c r="V155" s="22"/>
      <c r="W155" s="25"/>
      <c r="X155" s="91"/>
      <c r="Y155" s="23"/>
      <c r="Z155" s="91"/>
      <c r="AA155" s="22"/>
      <c r="AB155" s="24"/>
      <c r="AC155" s="22"/>
      <c r="AD155" s="25"/>
      <c r="AE155" s="91"/>
      <c r="AF155" s="23"/>
      <c r="AG155" s="91"/>
      <c r="AH155" s="22"/>
      <c r="AI155" s="24"/>
      <c r="AJ155" s="22"/>
      <c r="AK155" s="25"/>
      <c r="AL155" s="91"/>
      <c r="AM155" s="23"/>
      <c r="AN155" s="91"/>
      <c r="AO155" s="22"/>
      <c r="AP155" s="24"/>
      <c r="AQ155" s="22"/>
      <c r="AR155" s="25"/>
      <c r="AS155" s="91"/>
      <c r="AT155" s="23"/>
      <c r="AU155" s="91"/>
      <c r="AV155" s="22"/>
      <c r="AW155" s="24"/>
      <c r="AX155" s="22"/>
      <c r="AY155" s="25"/>
      <c r="AZ155" s="91"/>
      <c r="BA155" s="23"/>
      <c r="BB155" s="91"/>
      <c r="BC155" s="22"/>
      <c r="BD155" s="24"/>
      <c r="BE155" s="22"/>
      <c r="BF155" s="25"/>
      <c r="BG155" s="91"/>
      <c r="BH155" s="23"/>
      <c r="BI155" s="91"/>
      <c r="BJ155" s="22"/>
      <c r="BK155" s="24"/>
      <c r="BL155" s="22"/>
      <c r="BM155" s="25"/>
      <c r="BN155" s="91"/>
      <c r="BO155" s="23"/>
      <c r="BP155" s="91"/>
      <c r="BQ155" s="22"/>
      <c r="BR155" s="24"/>
      <c r="BS155" s="22"/>
      <c r="BT155" s="25"/>
      <c r="BU155" s="91"/>
      <c r="BV155" s="23"/>
      <c r="BW155" s="91"/>
      <c r="BX155" s="22"/>
      <c r="BY155" s="24"/>
      <c r="BZ155" s="22"/>
      <c r="CA155" s="25"/>
      <c r="CB155" s="91"/>
      <c r="CC155" s="23"/>
      <c r="CD155" s="91"/>
      <c r="CE155" s="22"/>
      <c r="CF155" s="24"/>
      <c r="CG155" s="22"/>
      <c r="CH155" s="25"/>
      <c r="CI155" s="91"/>
      <c r="CJ155" s="23"/>
      <c r="CK155" s="91"/>
      <c r="CL155" s="22"/>
      <c r="CM155" s="24"/>
      <c r="CN155" s="22"/>
      <c r="CO155" s="25"/>
      <c r="CP155" s="91"/>
      <c r="CQ155" s="23"/>
      <c r="CR155" s="91"/>
      <c r="CS155" s="22"/>
      <c r="CT155" s="24"/>
      <c r="CU155" s="22"/>
      <c r="CV155" s="25"/>
      <c r="CW155" s="91"/>
      <c r="CX155" s="23"/>
      <c r="CY155" s="91"/>
      <c r="CZ155" s="22"/>
      <c r="DA155" s="24"/>
      <c r="DB155" s="22"/>
      <c r="DC155" s="25"/>
      <c r="DD155" s="91"/>
      <c r="DE155" s="23"/>
      <c r="DF155" s="91"/>
      <c r="DG155" s="22"/>
      <c r="DH155" s="24"/>
      <c r="DI155" s="22"/>
      <c r="DJ155" s="25"/>
      <c r="DK155" s="91"/>
      <c r="DL155" s="23"/>
      <c r="DM155" s="91"/>
      <c r="DN155" s="22"/>
      <c r="DO155" s="24"/>
      <c r="DP155" s="22"/>
      <c r="DQ155" s="25"/>
      <c r="DR155" s="91"/>
      <c r="DS155" s="23"/>
      <c r="DT155" s="91"/>
      <c r="DU155" s="22"/>
      <c r="DV155" s="24"/>
      <c r="DW155" s="22"/>
      <c r="DX155" s="25"/>
      <c r="DY155" s="91"/>
      <c r="DZ155" s="23"/>
      <c r="EA155" s="91"/>
      <c r="EB155" s="22"/>
      <c r="EC155" s="24"/>
      <c r="ED155" s="22"/>
      <c r="EE155" s="25"/>
      <c r="EF155" s="91"/>
      <c r="EG155" s="23"/>
      <c r="EH155" s="91"/>
      <c r="EI155" s="22"/>
      <c r="EJ155" s="24"/>
      <c r="EK155" s="22"/>
      <c r="EL155" s="25"/>
      <c r="EM155" s="91"/>
      <c r="EN155" s="23"/>
      <c r="EO155" s="91"/>
      <c r="EP155" s="22"/>
      <c r="EQ155" s="24"/>
      <c r="ER155" s="22"/>
      <c r="ES155" s="25"/>
      <c r="ET155" s="91"/>
      <c r="EU155" s="23"/>
      <c r="EV155" s="91"/>
      <c r="EW155" s="22"/>
      <c r="EX155" s="24"/>
      <c r="EY155" s="22"/>
      <c r="EZ155" s="25"/>
      <c r="FA155" s="91"/>
      <c r="FB155" s="23"/>
      <c r="FC155" s="91"/>
      <c r="FD155" s="22"/>
      <c r="FE155" s="24"/>
      <c r="FF155" s="22"/>
      <c r="FG155" s="25"/>
      <c r="FH155" s="91"/>
      <c r="FI155" s="23"/>
      <c r="FJ155" s="91"/>
      <c r="FK155" s="22"/>
      <c r="FL155" s="24"/>
      <c r="FM155" s="22"/>
      <c r="FN155" s="25"/>
      <c r="FO155" s="91"/>
      <c r="FP155" s="23"/>
      <c r="FQ155" s="91"/>
      <c r="FR155" s="22"/>
      <c r="FS155" s="24"/>
      <c r="FT155" s="22"/>
      <c r="FU155" s="25"/>
      <c r="FV155" s="91"/>
      <c r="FW155" s="23"/>
      <c r="FX155" s="91"/>
      <c r="FY155" s="22"/>
      <c r="FZ155" s="24"/>
      <c r="GA155" s="22"/>
      <c r="GB155" s="25"/>
      <c r="GC155" s="91"/>
      <c r="GD155" s="23"/>
      <c r="GE155" s="91"/>
      <c r="GF155" s="22"/>
      <c r="GG155" s="24"/>
      <c r="GH155" s="22"/>
      <c r="GI155" s="25"/>
      <c r="GJ155" s="91"/>
      <c r="GK155" s="23"/>
      <c r="GL155" s="91"/>
      <c r="GM155" s="22"/>
      <c r="GN155" s="24"/>
      <c r="GO155" s="22"/>
      <c r="GP155" s="25"/>
      <c r="GQ155" s="91"/>
      <c r="GR155" s="23"/>
      <c r="GS155" s="91"/>
      <c r="GT155" s="22"/>
      <c r="GU155" s="24"/>
      <c r="GV155" s="22"/>
      <c r="GW155" s="25"/>
      <c r="GX155" s="91"/>
      <c r="GY155" s="23"/>
      <c r="GZ155" s="91"/>
      <c r="HA155" s="22"/>
      <c r="HB155" s="24"/>
      <c r="HC155" s="22"/>
      <c r="HD155" s="25"/>
      <c r="HE155" s="91"/>
      <c r="HF155" s="23"/>
      <c r="HG155" s="91"/>
      <c r="HH155" s="22"/>
      <c r="HI155" s="24"/>
      <c r="HJ155" s="22"/>
      <c r="HK155" s="25"/>
      <c r="HL155" s="91"/>
      <c r="HM155" s="23"/>
      <c r="HN155" s="91"/>
      <c r="HO155" s="22"/>
      <c r="HP155" s="24"/>
      <c r="HQ155" s="22"/>
      <c r="HR155" s="25"/>
      <c r="HS155" s="91"/>
      <c r="HT155" s="23"/>
      <c r="HU155" s="91"/>
      <c r="HV155" s="22"/>
      <c r="HW155" s="24"/>
      <c r="HX155" s="22"/>
      <c r="HY155" s="25"/>
      <c r="HZ155" s="91"/>
      <c r="IA155" s="23"/>
      <c r="IB155" s="91"/>
      <c r="IC155" s="22"/>
      <c r="ID155" s="24"/>
      <c r="IE155" s="22"/>
      <c r="IF155" s="25"/>
      <c r="IG155" s="91"/>
      <c r="IH155" s="23"/>
      <c r="II155" s="91"/>
      <c r="IJ155" s="22"/>
      <c r="IK155" s="24"/>
      <c r="IL155" s="22"/>
      <c r="IM155" s="25"/>
      <c r="IN155" s="91"/>
      <c r="IO155" s="23"/>
      <c r="IP155" s="91"/>
      <c r="IQ155" s="22"/>
      <c r="IR155" s="24"/>
      <c r="IS155" s="22"/>
      <c r="IT155" s="25"/>
      <c r="IU155" s="91"/>
      <c r="IV155" s="23"/>
    </row>
    <row r="156" spans="1:256" s="4" customFormat="1" ht="47.25" x14ac:dyDescent="0.25">
      <c r="A156" s="58" t="s">
        <v>33</v>
      </c>
      <c r="B156" s="65" t="s">
        <v>97</v>
      </c>
      <c r="C156" s="39" t="s">
        <v>83</v>
      </c>
      <c r="D156" s="39" t="s">
        <v>12</v>
      </c>
      <c r="E156" s="39" t="s">
        <v>11</v>
      </c>
      <c r="F156" s="40">
        <v>964.50099999999998</v>
      </c>
      <c r="G156" s="40">
        <v>964.50099999999998</v>
      </c>
      <c r="H156" s="40">
        <v>1043.204</v>
      </c>
    </row>
    <row r="157" spans="1:256" s="4" customFormat="1" ht="31.5" x14ac:dyDescent="0.25">
      <c r="A157" s="68" t="s">
        <v>98</v>
      </c>
      <c r="B157" s="67" t="s">
        <v>99</v>
      </c>
      <c r="C157" s="64"/>
      <c r="D157" s="67"/>
      <c r="E157" s="67"/>
      <c r="F157" s="42">
        <f t="shared" ref="F157:H162" si="46">F158</f>
        <v>50</v>
      </c>
      <c r="G157" s="42">
        <f t="shared" si="46"/>
        <v>50</v>
      </c>
      <c r="H157" s="42">
        <f t="shared" si="46"/>
        <v>50</v>
      </c>
    </row>
    <row r="158" spans="1:256" s="4" customFormat="1" ht="15.75" x14ac:dyDescent="0.25">
      <c r="A158" s="71" t="s">
        <v>32</v>
      </c>
      <c r="B158" s="92" t="s">
        <v>100</v>
      </c>
      <c r="C158" s="93"/>
      <c r="D158" s="94"/>
      <c r="E158" s="94"/>
      <c r="F158" s="95">
        <f t="shared" si="46"/>
        <v>50</v>
      </c>
      <c r="G158" s="95">
        <f t="shared" si="46"/>
        <v>50</v>
      </c>
      <c r="H158" s="95">
        <f t="shared" si="46"/>
        <v>50</v>
      </c>
    </row>
    <row r="159" spans="1:256" s="4" customFormat="1" ht="15.75" x14ac:dyDescent="0.25">
      <c r="A159" s="8" t="s">
        <v>32</v>
      </c>
      <c r="B159" s="65" t="s">
        <v>101</v>
      </c>
      <c r="C159" s="31"/>
      <c r="D159" s="59"/>
      <c r="E159" s="59"/>
      <c r="F159" s="40">
        <f t="shared" si="46"/>
        <v>50</v>
      </c>
      <c r="G159" s="40">
        <f t="shared" si="46"/>
        <v>50</v>
      </c>
      <c r="H159" s="40">
        <f t="shared" si="46"/>
        <v>50</v>
      </c>
    </row>
    <row r="160" spans="1:256" s="4" customFormat="1" ht="30.75" customHeight="1" x14ac:dyDescent="0.25">
      <c r="A160" s="51" t="s">
        <v>102</v>
      </c>
      <c r="B160" s="31" t="s">
        <v>160</v>
      </c>
      <c r="C160" s="39"/>
      <c r="D160" s="39"/>
      <c r="E160" s="59"/>
      <c r="F160" s="40">
        <f>F161+F164</f>
        <v>50</v>
      </c>
      <c r="G160" s="40">
        <f t="shared" ref="G160:H160" si="47">G161+G164</f>
        <v>50</v>
      </c>
      <c r="H160" s="40">
        <f t="shared" si="47"/>
        <v>50</v>
      </c>
    </row>
    <row r="161" spans="1:8" s="4" customFormat="1" ht="38.25" customHeight="1" x14ac:dyDescent="0.25">
      <c r="A161" s="51" t="s">
        <v>9</v>
      </c>
      <c r="B161" s="31" t="s">
        <v>160</v>
      </c>
      <c r="C161" s="59">
        <v>200</v>
      </c>
      <c r="D161" s="39"/>
      <c r="E161" s="39"/>
      <c r="F161" s="40">
        <f t="shared" si="46"/>
        <v>48.7</v>
      </c>
      <c r="G161" s="40">
        <f t="shared" si="46"/>
        <v>48.7</v>
      </c>
      <c r="H161" s="40">
        <f t="shared" ref="H161:H162" si="48">H162</f>
        <v>48.7</v>
      </c>
    </row>
    <row r="162" spans="1:8" s="4" customFormat="1" ht="31.5" x14ac:dyDescent="0.25">
      <c r="A162" s="51" t="s">
        <v>45</v>
      </c>
      <c r="B162" s="31" t="s">
        <v>160</v>
      </c>
      <c r="C162" s="59">
        <v>240</v>
      </c>
      <c r="D162" s="39"/>
      <c r="E162" s="39"/>
      <c r="F162" s="40">
        <f t="shared" si="46"/>
        <v>48.7</v>
      </c>
      <c r="G162" s="40">
        <f t="shared" si="46"/>
        <v>48.7</v>
      </c>
      <c r="H162" s="40">
        <f t="shared" si="48"/>
        <v>48.7</v>
      </c>
    </row>
    <row r="163" spans="1:8" s="4" customFormat="1" ht="21.75" customHeight="1" x14ac:dyDescent="0.25">
      <c r="A163" s="51" t="s">
        <v>26</v>
      </c>
      <c r="B163" s="31" t="s">
        <v>160</v>
      </c>
      <c r="C163" s="59">
        <v>240</v>
      </c>
      <c r="D163" s="39" t="s">
        <v>12</v>
      </c>
      <c r="E163" s="39" t="s">
        <v>27</v>
      </c>
      <c r="F163" s="49">
        <v>48.7</v>
      </c>
      <c r="G163" s="49">
        <v>48.7</v>
      </c>
      <c r="H163" s="40">
        <v>48.7</v>
      </c>
    </row>
    <row r="164" spans="1:8" s="4" customFormat="1" ht="21.75" customHeight="1" x14ac:dyDescent="0.25">
      <c r="A164" s="58" t="s">
        <v>13</v>
      </c>
      <c r="B164" s="31" t="s">
        <v>160</v>
      </c>
      <c r="C164" s="59">
        <v>800</v>
      </c>
      <c r="D164" s="39"/>
      <c r="E164" s="39"/>
      <c r="F164" s="49">
        <f>F165</f>
        <v>1.3</v>
      </c>
      <c r="G164" s="49">
        <f t="shared" ref="G164:H164" si="49">G165</f>
        <v>1.3</v>
      </c>
      <c r="H164" s="49">
        <f t="shared" si="49"/>
        <v>1.3</v>
      </c>
    </row>
    <row r="165" spans="1:8" s="4" customFormat="1" ht="21.75" customHeight="1" x14ac:dyDescent="0.25">
      <c r="A165" s="51" t="s">
        <v>218</v>
      </c>
      <c r="B165" s="31" t="s">
        <v>160</v>
      </c>
      <c r="C165" s="59">
        <v>850</v>
      </c>
      <c r="D165" s="39"/>
      <c r="E165" s="39"/>
      <c r="F165" s="49">
        <f>F166</f>
        <v>1.3</v>
      </c>
      <c r="G165" s="49">
        <f t="shared" ref="G165:H165" si="50">G166</f>
        <v>1.3</v>
      </c>
      <c r="H165" s="49">
        <f t="shared" si="50"/>
        <v>1.3</v>
      </c>
    </row>
    <row r="166" spans="1:8" s="4" customFormat="1" ht="21.75" customHeight="1" x14ac:dyDescent="0.25">
      <c r="A166" s="51" t="s">
        <v>26</v>
      </c>
      <c r="B166" s="31" t="s">
        <v>160</v>
      </c>
      <c r="C166" s="59">
        <v>850</v>
      </c>
      <c r="D166" s="39" t="s">
        <v>12</v>
      </c>
      <c r="E166" s="39" t="s">
        <v>27</v>
      </c>
      <c r="F166" s="49">
        <v>1.3</v>
      </c>
      <c r="G166" s="49">
        <v>1.3</v>
      </c>
      <c r="H166" s="40">
        <v>1.3</v>
      </c>
    </row>
    <row r="167" spans="1:8" s="4" customFormat="1" ht="47.25" x14ac:dyDescent="0.25">
      <c r="A167" s="68" t="s">
        <v>217</v>
      </c>
      <c r="B167" s="67" t="s">
        <v>103</v>
      </c>
      <c r="C167" s="64"/>
      <c r="D167" s="67"/>
      <c r="E167" s="67"/>
      <c r="F167" s="42">
        <f>F168</f>
        <v>1079.828</v>
      </c>
      <c r="G167" s="42">
        <f t="shared" ref="G167:H167" si="51">G168</f>
        <v>2536.0240000000003</v>
      </c>
      <c r="H167" s="42">
        <f t="shared" si="51"/>
        <v>2970.2230000000004</v>
      </c>
    </row>
    <row r="168" spans="1:8" s="4" customFormat="1" ht="15.75" x14ac:dyDescent="0.25">
      <c r="A168" s="8" t="s">
        <v>104</v>
      </c>
      <c r="B168" s="9" t="s">
        <v>105</v>
      </c>
      <c r="C168" s="39"/>
      <c r="D168" s="59"/>
      <c r="E168" s="59"/>
      <c r="F168" s="40">
        <f t="shared" ref="F168:G168" si="52">F169</f>
        <v>1079.828</v>
      </c>
      <c r="G168" s="40">
        <f t="shared" si="52"/>
        <v>2536.0240000000003</v>
      </c>
      <c r="H168" s="40">
        <f>H169</f>
        <v>2970.2230000000004</v>
      </c>
    </row>
    <row r="169" spans="1:8" s="4" customFormat="1" ht="15.75" x14ac:dyDescent="0.25">
      <c r="A169" s="8" t="s">
        <v>104</v>
      </c>
      <c r="B169" s="9" t="s">
        <v>106</v>
      </c>
      <c r="C169" s="39"/>
      <c r="D169" s="59"/>
      <c r="E169" s="59"/>
      <c r="F169" s="40">
        <f>F173+F177+F181+F185+F189+F197+F201+F202+F212+F216</f>
        <v>1079.828</v>
      </c>
      <c r="G169" s="40">
        <f t="shared" ref="G169:H169" si="53">G173+G174+G178+G197+G198+G202+G213+G182+G186+G209</f>
        <v>2536.0240000000003</v>
      </c>
      <c r="H169" s="40">
        <f t="shared" si="53"/>
        <v>2970.2230000000004</v>
      </c>
    </row>
    <row r="170" spans="1:8" s="4" customFormat="1" ht="31.5" x14ac:dyDescent="0.25">
      <c r="A170" s="8" t="s">
        <v>107</v>
      </c>
      <c r="B170" s="9" t="s">
        <v>108</v>
      </c>
      <c r="C170" s="39"/>
      <c r="D170" s="59"/>
      <c r="E170" s="59"/>
      <c r="F170" s="40">
        <f t="shared" ref="F170:G172" si="54">F171</f>
        <v>406.37599999999998</v>
      </c>
      <c r="G170" s="40">
        <f t="shared" si="54"/>
        <v>406.37599999999998</v>
      </c>
      <c r="H170" s="40">
        <f>H171</f>
        <v>406.37599999999998</v>
      </c>
    </row>
    <row r="171" spans="1:8" s="4" customFormat="1" ht="15.75" x14ac:dyDescent="0.25">
      <c r="A171" s="60" t="s">
        <v>15</v>
      </c>
      <c r="B171" s="9" t="s">
        <v>108</v>
      </c>
      <c r="C171" s="39" t="s">
        <v>16</v>
      </c>
      <c r="D171" s="59"/>
      <c r="E171" s="59"/>
      <c r="F171" s="40">
        <f t="shared" si="54"/>
        <v>406.37599999999998</v>
      </c>
      <c r="G171" s="40">
        <f t="shared" si="54"/>
        <v>406.37599999999998</v>
      </c>
      <c r="H171" s="40">
        <f>H172</f>
        <v>406.37599999999998</v>
      </c>
    </row>
    <row r="172" spans="1:8" s="4" customFormat="1" ht="31.5" x14ac:dyDescent="0.25">
      <c r="A172" s="61" t="s">
        <v>109</v>
      </c>
      <c r="B172" s="9" t="s">
        <v>108</v>
      </c>
      <c r="C172" s="39" t="s">
        <v>110</v>
      </c>
      <c r="D172" s="59"/>
      <c r="E172" s="59"/>
      <c r="F172" s="40">
        <f t="shared" si="54"/>
        <v>406.37599999999998</v>
      </c>
      <c r="G172" s="40">
        <f t="shared" si="54"/>
        <v>406.37599999999998</v>
      </c>
      <c r="H172" s="40">
        <f>H173</f>
        <v>406.37599999999998</v>
      </c>
    </row>
    <row r="173" spans="1:8" s="4" customFormat="1" ht="15.75" x14ac:dyDescent="0.25">
      <c r="A173" s="60" t="s">
        <v>19</v>
      </c>
      <c r="B173" s="9" t="s">
        <v>108</v>
      </c>
      <c r="C173" s="39" t="s">
        <v>110</v>
      </c>
      <c r="D173" s="59">
        <v>10</v>
      </c>
      <c r="E173" s="39" t="s">
        <v>12</v>
      </c>
      <c r="F173" s="49">
        <v>406.37599999999998</v>
      </c>
      <c r="G173" s="49">
        <v>406.37599999999998</v>
      </c>
      <c r="H173" s="40">
        <v>406.37599999999998</v>
      </c>
    </row>
    <row r="174" spans="1:8" s="4" customFormat="1" ht="47.25" x14ac:dyDescent="0.25">
      <c r="A174" s="8" t="s">
        <v>111</v>
      </c>
      <c r="B174" s="9" t="s">
        <v>112</v>
      </c>
      <c r="C174" s="56"/>
      <c r="D174" s="57"/>
      <c r="E174" s="57"/>
      <c r="F174" s="40">
        <f t="shared" ref="F174:G176" si="55">F175</f>
        <v>50</v>
      </c>
      <c r="G174" s="40">
        <f t="shared" si="55"/>
        <v>50</v>
      </c>
      <c r="H174" s="40">
        <f>H175</f>
        <v>50</v>
      </c>
    </row>
    <row r="175" spans="1:8" s="4" customFormat="1" ht="15.75" x14ac:dyDescent="0.25">
      <c r="A175" s="58" t="s">
        <v>13</v>
      </c>
      <c r="B175" s="9" t="s">
        <v>112</v>
      </c>
      <c r="C175" s="39" t="s">
        <v>14</v>
      </c>
      <c r="D175" s="57"/>
      <c r="E175" s="57"/>
      <c r="F175" s="40">
        <f t="shared" si="55"/>
        <v>50</v>
      </c>
      <c r="G175" s="40">
        <f t="shared" si="55"/>
        <v>50</v>
      </c>
      <c r="H175" s="40">
        <f>H176</f>
        <v>50</v>
      </c>
    </row>
    <row r="176" spans="1:8" s="4" customFormat="1" ht="15.75" x14ac:dyDescent="0.25">
      <c r="A176" s="58" t="s">
        <v>113</v>
      </c>
      <c r="B176" s="9" t="s">
        <v>112</v>
      </c>
      <c r="C176" s="39" t="s">
        <v>114</v>
      </c>
      <c r="D176" s="57"/>
      <c r="E176" s="57"/>
      <c r="F176" s="40">
        <f t="shared" si="55"/>
        <v>50</v>
      </c>
      <c r="G176" s="40">
        <f t="shared" si="55"/>
        <v>50</v>
      </c>
      <c r="H176" s="40">
        <f>H177</f>
        <v>50</v>
      </c>
    </row>
    <row r="177" spans="1:8" s="4" customFormat="1" ht="15.75" x14ac:dyDescent="0.25">
      <c r="A177" s="58" t="s">
        <v>35</v>
      </c>
      <c r="B177" s="9" t="s">
        <v>112</v>
      </c>
      <c r="C177" s="39" t="s">
        <v>114</v>
      </c>
      <c r="D177" s="39" t="s">
        <v>12</v>
      </c>
      <c r="E177" s="39">
        <v>11</v>
      </c>
      <c r="F177" s="49">
        <v>50</v>
      </c>
      <c r="G177" s="49">
        <v>50</v>
      </c>
      <c r="H177" s="40">
        <v>50</v>
      </c>
    </row>
    <row r="178" spans="1:8" ht="47.25" x14ac:dyDescent="0.25">
      <c r="A178" s="8" t="s">
        <v>64</v>
      </c>
      <c r="B178" s="9" t="s">
        <v>179</v>
      </c>
      <c r="C178" s="30"/>
      <c r="D178" s="31"/>
      <c r="E178" s="31"/>
      <c r="F178" s="40">
        <f>F179</f>
        <v>0</v>
      </c>
      <c r="G178" s="40">
        <f t="shared" ref="G178:H180" si="56">G179</f>
        <v>1769.9960000000001</v>
      </c>
      <c r="H178" s="40">
        <f t="shared" si="56"/>
        <v>1840.7950000000001</v>
      </c>
    </row>
    <row r="179" spans="1:8" ht="31.5" x14ac:dyDescent="0.25">
      <c r="A179" s="8" t="s">
        <v>44</v>
      </c>
      <c r="B179" s="9" t="s">
        <v>179</v>
      </c>
      <c r="C179" s="30">
        <v>200</v>
      </c>
      <c r="D179" s="31"/>
      <c r="E179" s="31"/>
      <c r="F179" s="40">
        <f>F180</f>
        <v>0</v>
      </c>
      <c r="G179" s="40">
        <f t="shared" si="56"/>
        <v>1769.9960000000001</v>
      </c>
      <c r="H179" s="40">
        <f t="shared" si="56"/>
        <v>1840.7950000000001</v>
      </c>
    </row>
    <row r="180" spans="1:8" ht="31.5" x14ac:dyDescent="0.25">
      <c r="A180" s="3" t="s">
        <v>45</v>
      </c>
      <c r="B180" s="9" t="s">
        <v>179</v>
      </c>
      <c r="C180" s="30">
        <v>240</v>
      </c>
      <c r="D180" s="31"/>
      <c r="E180" s="31"/>
      <c r="F180" s="40">
        <f>F181</f>
        <v>0</v>
      </c>
      <c r="G180" s="40">
        <f t="shared" si="56"/>
        <v>1769.9960000000001</v>
      </c>
      <c r="H180" s="40">
        <f t="shared" si="56"/>
        <v>1840.7950000000001</v>
      </c>
    </row>
    <row r="181" spans="1:8" ht="15.75" x14ac:dyDescent="0.25">
      <c r="A181" s="71" t="s">
        <v>31</v>
      </c>
      <c r="B181" s="9" t="s">
        <v>179</v>
      </c>
      <c r="C181" s="30">
        <v>240</v>
      </c>
      <c r="D181" s="31" t="s">
        <v>11</v>
      </c>
      <c r="E181" s="31" t="s">
        <v>20</v>
      </c>
      <c r="F181" s="40">
        <v>0</v>
      </c>
      <c r="G181" s="40">
        <v>1769.9960000000001</v>
      </c>
      <c r="H181" s="40">
        <v>1840.7950000000001</v>
      </c>
    </row>
    <row r="182" spans="1:8" s="4" customFormat="1" ht="63" x14ac:dyDescent="0.25">
      <c r="A182" s="52" t="s">
        <v>199</v>
      </c>
      <c r="B182" s="96" t="s">
        <v>200</v>
      </c>
      <c r="C182" s="39"/>
      <c r="D182" s="59"/>
      <c r="E182" s="59"/>
      <c r="F182" s="40">
        <f>F183</f>
        <v>224.94551999999999</v>
      </c>
      <c r="G182" s="40">
        <f t="shared" ref="G182:H182" si="57">G183</f>
        <v>0</v>
      </c>
      <c r="H182" s="40">
        <f t="shared" si="57"/>
        <v>0</v>
      </c>
    </row>
    <row r="183" spans="1:8" s="4" customFormat="1" ht="24" customHeight="1" x14ac:dyDescent="0.25">
      <c r="A183" s="52" t="s">
        <v>214</v>
      </c>
      <c r="B183" s="96" t="s">
        <v>198</v>
      </c>
      <c r="C183" s="31" t="s">
        <v>18</v>
      </c>
      <c r="D183" s="59"/>
      <c r="E183" s="59"/>
      <c r="F183" s="40">
        <f>F184</f>
        <v>224.94551999999999</v>
      </c>
      <c r="G183" s="40">
        <f t="shared" ref="G183:H184" si="58">G184</f>
        <v>0</v>
      </c>
      <c r="H183" s="40">
        <f t="shared" si="58"/>
        <v>0</v>
      </c>
    </row>
    <row r="184" spans="1:8" s="4" customFormat="1" ht="24" customHeight="1" x14ac:dyDescent="0.25">
      <c r="A184" s="52" t="s">
        <v>88</v>
      </c>
      <c r="B184" s="96" t="s">
        <v>198</v>
      </c>
      <c r="C184" s="31" t="s">
        <v>89</v>
      </c>
      <c r="D184" s="59"/>
      <c r="E184" s="59"/>
      <c r="F184" s="40">
        <f>F185</f>
        <v>224.94551999999999</v>
      </c>
      <c r="G184" s="40">
        <f t="shared" si="58"/>
        <v>0</v>
      </c>
      <c r="H184" s="40">
        <f t="shared" si="58"/>
        <v>0</v>
      </c>
    </row>
    <row r="185" spans="1:8" s="4" customFormat="1" ht="24" customHeight="1" x14ac:dyDescent="0.25">
      <c r="A185" s="3" t="s">
        <v>23</v>
      </c>
      <c r="B185" s="96" t="s">
        <v>198</v>
      </c>
      <c r="C185" s="31" t="s">
        <v>89</v>
      </c>
      <c r="D185" s="39" t="s">
        <v>11</v>
      </c>
      <c r="E185" s="59">
        <v>12</v>
      </c>
      <c r="F185" s="40">
        <v>224.94551999999999</v>
      </c>
      <c r="G185" s="40">
        <v>0</v>
      </c>
      <c r="H185" s="40">
        <v>0</v>
      </c>
    </row>
    <row r="186" spans="1:8" s="4" customFormat="1" ht="24" customHeight="1" x14ac:dyDescent="0.25">
      <c r="A186" s="3" t="s">
        <v>115</v>
      </c>
      <c r="B186" s="96" t="s">
        <v>116</v>
      </c>
      <c r="C186" s="39"/>
      <c r="D186" s="59"/>
      <c r="E186" s="59"/>
      <c r="F186" s="40">
        <f>F187+F191</f>
        <v>30.4</v>
      </c>
      <c r="G186" s="40">
        <f t="shared" ref="G186:H186" si="59">G187+G191</f>
        <v>40</v>
      </c>
      <c r="H186" s="40">
        <f t="shared" si="59"/>
        <v>40</v>
      </c>
    </row>
    <row r="187" spans="1:8" s="4" customFormat="1" ht="33" customHeight="1" x14ac:dyDescent="0.25">
      <c r="A187" s="51" t="s">
        <v>9</v>
      </c>
      <c r="B187" s="96" t="s">
        <v>116</v>
      </c>
      <c r="C187" s="39" t="s">
        <v>10</v>
      </c>
      <c r="D187" s="59"/>
      <c r="E187" s="59"/>
      <c r="F187" s="40">
        <f t="shared" ref="F187:G188" si="60">F188</f>
        <v>30.4</v>
      </c>
      <c r="G187" s="40">
        <f t="shared" si="60"/>
        <v>40</v>
      </c>
      <c r="H187" s="40">
        <f>H188</f>
        <v>40</v>
      </c>
    </row>
    <row r="188" spans="1:8" s="4" customFormat="1" ht="33" customHeight="1" x14ac:dyDescent="0.25">
      <c r="A188" s="3" t="s">
        <v>45</v>
      </c>
      <c r="B188" s="96" t="s">
        <v>116</v>
      </c>
      <c r="C188" s="39" t="s">
        <v>84</v>
      </c>
      <c r="D188" s="59"/>
      <c r="E188" s="59"/>
      <c r="F188" s="40">
        <f t="shared" si="60"/>
        <v>30.4</v>
      </c>
      <c r="G188" s="40">
        <f t="shared" si="60"/>
        <v>40</v>
      </c>
      <c r="H188" s="40">
        <f>H189</f>
        <v>40</v>
      </c>
    </row>
    <row r="189" spans="1:8" s="4" customFormat="1" ht="26.25" customHeight="1" x14ac:dyDescent="0.25">
      <c r="A189" s="3" t="s">
        <v>23</v>
      </c>
      <c r="B189" s="96" t="s">
        <v>116</v>
      </c>
      <c r="C189" s="39" t="s">
        <v>84</v>
      </c>
      <c r="D189" s="39" t="s">
        <v>11</v>
      </c>
      <c r="E189" s="59">
        <v>12</v>
      </c>
      <c r="F189" s="49">
        <v>30.4</v>
      </c>
      <c r="G189" s="49">
        <v>40</v>
      </c>
      <c r="H189" s="40">
        <v>40</v>
      </c>
    </row>
    <row r="190" spans="1:8" s="4" customFormat="1" ht="0.75" customHeight="1" x14ac:dyDescent="0.25">
      <c r="A190" s="66" t="s">
        <v>153</v>
      </c>
      <c r="B190" s="9" t="s">
        <v>155</v>
      </c>
      <c r="C190" s="39"/>
      <c r="D190" s="39"/>
      <c r="E190" s="59"/>
      <c r="F190" s="49">
        <f>F191</f>
        <v>0</v>
      </c>
      <c r="G190" s="49">
        <f t="shared" ref="G190:H192" si="61">G191</f>
        <v>0</v>
      </c>
      <c r="H190" s="49">
        <f t="shared" si="61"/>
        <v>0</v>
      </c>
    </row>
    <row r="191" spans="1:8" s="4" customFormat="1" ht="28.5" hidden="1" customHeight="1" x14ac:dyDescent="0.25">
      <c r="A191" s="97" t="s">
        <v>88</v>
      </c>
      <c r="B191" s="9" t="s">
        <v>155</v>
      </c>
      <c r="C191" s="39" t="s">
        <v>14</v>
      </c>
      <c r="D191" s="39"/>
      <c r="E191" s="59"/>
      <c r="F191" s="49">
        <f>F192</f>
        <v>0</v>
      </c>
      <c r="G191" s="49">
        <f t="shared" si="61"/>
        <v>0</v>
      </c>
      <c r="H191" s="49">
        <f t="shared" si="61"/>
        <v>0</v>
      </c>
    </row>
    <row r="192" spans="1:8" s="4" customFormat="1" ht="22.5" hidden="1" customHeight="1" x14ac:dyDescent="0.25">
      <c r="A192" s="97" t="s">
        <v>167</v>
      </c>
      <c r="B192" s="9" t="s">
        <v>155</v>
      </c>
      <c r="C192" s="39" t="s">
        <v>168</v>
      </c>
      <c r="D192" s="39"/>
      <c r="E192" s="59"/>
      <c r="F192" s="49">
        <f>F193</f>
        <v>0</v>
      </c>
      <c r="G192" s="49">
        <f t="shared" si="61"/>
        <v>0</v>
      </c>
      <c r="H192" s="49">
        <f t="shared" si="61"/>
        <v>0</v>
      </c>
    </row>
    <row r="193" spans="1:8" s="4" customFormat="1" ht="26.25" hidden="1" customHeight="1" x14ac:dyDescent="0.25">
      <c r="A193" s="88" t="s">
        <v>154</v>
      </c>
      <c r="B193" s="9" t="s">
        <v>155</v>
      </c>
      <c r="C193" s="39" t="s">
        <v>84</v>
      </c>
      <c r="D193" s="39" t="s">
        <v>12</v>
      </c>
      <c r="E193" s="39" t="s">
        <v>25</v>
      </c>
      <c r="F193" s="40">
        <v>0</v>
      </c>
      <c r="G193" s="49">
        <v>0</v>
      </c>
      <c r="H193" s="40">
        <v>0</v>
      </c>
    </row>
    <row r="194" spans="1:8" s="4" customFormat="1" ht="32.25" customHeight="1" x14ac:dyDescent="0.25">
      <c r="A194" s="8" t="s">
        <v>151</v>
      </c>
      <c r="B194" s="9" t="s">
        <v>152</v>
      </c>
      <c r="C194" s="39"/>
      <c r="D194" s="39"/>
      <c r="E194" s="59"/>
      <c r="F194" s="49">
        <f>F195</f>
        <v>45.054479999999998</v>
      </c>
      <c r="G194" s="49">
        <f t="shared" ref="G194:H196" si="62">G195</f>
        <v>0</v>
      </c>
      <c r="H194" s="49">
        <f t="shared" si="62"/>
        <v>210</v>
      </c>
    </row>
    <row r="195" spans="1:8" s="4" customFormat="1" ht="28.5" customHeight="1" x14ac:dyDescent="0.25">
      <c r="A195" s="8" t="s">
        <v>44</v>
      </c>
      <c r="B195" s="9" t="s">
        <v>152</v>
      </c>
      <c r="C195" s="39" t="s">
        <v>10</v>
      </c>
      <c r="D195" s="39"/>
      <c r="E195" s="59"/>
      <c r="F195" s="49">
        <f>F196</f>
        <v>45.054479999999998</v>
      </c>
      <c r="G195" s="49">
        <f t="shared" si="62"/>
        <v>0</v>
      </c>
      <c r="H195" s="49">
        <f t="shared" si="62"/>
        <v>210</v>
      </c>
    </row>
    <row r="196" spans="1:8" s="4" customFormat="1" ht="33" customHeight="1" x14ac:dyDescent="0.25">
      <c r="A196" s="50" t="s">
        <v>45</v>
      </c>
      <c r="B196" s="9" t="s">
        <v>152</v>
      </c>
      <c r="C196" s="39" t="s">
        <v>84</v>
      </c>
      <c r="D196" s="39"/>
      <c r="E196" s="59"/>
      <c r="F196" s="49">
        <f>F197</f>
        <v>45.054479999999998</v>
      </c>
      <c r="G196" s="49">
        <f t="shared" si="62"/>
        <v>0</v>
      </c>
      <c r="H196" s="49">
        <f t="shared" si="62"/>
        <v>210</v>
      </c>
    </row>
    <row r="197" spans="1:8" s="4" customFormat="1" ht="26.25" customHeight="1" x14ac:dyDescent="0.25">
      <c r="A197" s="52" t="s">
        <v>29</v>
      </c>
      <c r="B197" s="9" t="s">
        <v>152</v>
      </c>
      <c r="C197" s="39" t="s">
        <v>84</v>
      </c>
      <c r="D197" s="39" t="s">
        <v>22</v>
      </c>
      <c r="E197" s="39" t="s">
        <v>17</v>
      </c>
      <c r="F197" s="49">
        <f>60-14.94552</f>
        <v>45.054479999999998</v>
      </c>
      <c r="G197" s="49">
        <v>0</v>
      </c>
      <c r="H197" s="49">
        <v>210</v>
      </c>
    </row>
    <row r="198" spans="1:8" s="4" customFormat="1" ht="34.5" customHeight="1" x14ac:dyDescent="0.25">
      <c r="A198" s="51" t="s">
        <v>117</v>
      </c>
      <c r="B198" s="9" t="s">
        <v>185</v>
      </c>
      <c r="C198" s="39"/>
      <c r="D198" s="39"/>
      <c r="E198" s="39"/>
      <c r="F198" s="49">
        <f t="shared" ref="F198:G200" si="63">F199</f>
        <v>50</v>
      </c>
      <c r="G198" s="49">
        <f t="shared" si="63"/>
        <v>0</v>
      </c>
      <c r="H198" s="49">
        <f>H199</f>
        <v>150</v>
      </c>
    </row>
    <row r="199" spans="1:8" s="4" customFormat="1" ht="34.5" customHeight="1" x14ac:dyDescent="0.25">
      <c r="A199" s="51" t="s">
        <v>9</v>
      </c>
      <c r="B199" s="9" t="s">
        <v>185</v>
      </c>
      <c r="C199" s="39" t="s">
        <v>10</v>
      </c>
      <c r="D199" s="39"/>
      <c r="E199" s="39"/>
      <c r="F199" s="49">
        <f t="shared" si="63"/>
        <v>50</v>
      </c>
      <c r="G199" s="49">
        <f t="shared" si="63"/>
        <v>0</v>
      </c>
      <c r="H199" s="49">
        <f>H200</f>
        <v>150</v>
      </c>
    </row>
    <row r="200" spans="1:8" s="4" customFormat="1" ht="34.5" customHeight="1" x14ac:dyDescent="0.25">
      <c r="A200" s="52" t="s">
        <v>45</v>
      </c>
      <c r="B200" s="9" t="s">
        <v>185</v>
      </c>
      <c r="C200" s="39" t="s">
        <v>84</v>
      </c>
      <c r="D200" s="39"/>
      <c r="E200" s="39"/>
      <c r="F200" s="49">
        <f t="shared" si="63"/>
        <v>50</v>
      </c>
      <c r="G200" s="49">
        <f t="shared" si="63"/>
        <v>0</v>
      </c>
      <c r="H200" s="49">
        <f>H201</f>
        <v>150</v>
      </c>
    </row>
    <row r="201" spans="1:8" s="4" customFormat="1" ht="18.75" customHeight="1" x14ac:dyDescent="0.25">
      <c r="A201" s="52" t="s">
        <v>29</v>
      </c>
      <c r="B201" s="9" t="s">
        <v>185</v>
      </c>
      <c r="C201" s="39" t="s">
        <v>84</v>
      </c>
      <c r="D201" s="39" t="s">
        <v>22</v>
      </c>
      <c r="E201" s="39" t="s">
        <v>17</v>
      </c>
      <c r="F201" s="49">
        <v>50</v>
      </c>
      <c r="G201" s="49">
        <v>0</v>
      </c>
      <c r="H201" s="49">
        <v>150</v>
      </c>
    </row>
    <row r="202" spans="1:8" s="4" customFormat="1" ht="31.5" x14ac:dyDescent="0.25">
      <c r="A202" s="3" t="s">
        <v>118</v>
      </c>
      <c r="B202" s="9" t="s">
        <v>119</v>
      </c>
      <c r="C202" s="39"/>
      <c r="D202" s="39"/>
      <c r="E202" s="39"/>
      <c r="F202" s="49">
        <f t="shared" ref="F202:G202" si="64">F203+F206</f>
        <v>153</v>
      </c>
      <c r="G202" s="49">
        <f t="shared" si="64"/>
        <v>149.6</v>
      </c>
      <c r="H202" s="49">
        <f>H203+H206</f>
        <v>153</v>
      </c>
    </row>
    <row r="203" spans="1:8" s="4" customFormat="1" ht="66.75" customHeight="1" x14ac:dyDescent="0.25">
      <c r="A203" s="52" t="s">
        <v>6</v>
      </c>
      <c r="B203" s="9" t="s">
        <v>119</v>
      </c>
      <c r="C203" s="39" t="s">
        <v>7</v>
      </c>
      <c r="D203" s="39"/>
      <c r="E203" s="39"/>
      <c r="F203" s="49">
        <f t="shared" ref="F203:G204" si="65">F204</f>
        <v>127.039</v>
      </c>
      <c r="G203" s="49">
        <f t="shared" si="65"/>
        <v>128.733</v>
      </c>
      <c r="H203" s="49">
        <f>H204</f>
        <v>132.11699999999999</v>
      </c>
    </row>
    <row r="204" spans="1:8" s="4" customFormat="1" ht="31.5" x14ac:dyDescent="0.25">
      <c r="A204" s="3" t="s">
        <v>82</v>
      </c>
      <c r="B204" s="9" t="s">
        <v>119</v>
      </c>
      <c r="C204" s="39" t="s">
        <v>83</v>
      </c>
      <c r="D204" s="39"/>
      <c r="E204" s="39"/>
      <c r="F204" s="49">
        <f t="shared" si="65"/>
        <v>127.039</v>
      </c>
      <c r="G204" s="49">
        <f t="shared" si="65"/>
        <v>128.733</v>
      </c>
      <c r="H204" s="49">
        <f>H205</f>
        <v>132.11699999999999</v>
      </c>
    </row>
    <row r="205" spans="1:8" s="4" customFormat="1" ht="15.75" x14ac:dyDescent="0.25">
      <c r="A205" s="3" t="s">
        <v>120</v>
      </c>
      <c r="B205" s="9" t="s">
        <v>119</v>
      </c>
      <c r="C205" s="39" t="s">
        <v>83</v>
      </c>
      <c r="D205" s="39" t="s">
        <v>21</v>
      </c>
      <c r="E205" s="39" t="s">
        <v>17</v>
      </c>
      <c r="F205" s="40">
        <v>127.039</v>
      </c>
      <c r="G205" s="40">
        <v>128.733</v>
      </c>
      <c r="H205" s="40">
        <v>132.11699999999999</v>
      </c>
    </row>
    <row r="206" spans="1:8" s="4" customFormat="1" ht="31.5" x14ac:dyDescent="0.25">
      <c r="A206" s="51" t="s">
        <v>9</v>
      </c>
      <c r="B206" s="9" t="s">
        <v>119</v>
      </c>
      <c r="C206" s="39" t="s">
        <v>10</v>
      </c>
      <c r="D206" s="39"/>
      <c r="E206" s="39"/>
      <c r="F206" s="49">
        <f t="shared" ref="F206:G207" si="66">F207</f>
        <v>25.960999999999999</v>
      </c>
      <c r="G206" s="49">
        <f t="shared" si="66"/>
        <v>20.867000000000001</v>
      </c>
      <c r="H206" s="49">
        <f>H207</f>
        <v>20.882999999999999</v>
      </c>
    </row>
    <row r="207" spans="1:8" s="4" customFormat="1" ht="32.25" customHeight="1" x14ac:dyDescent="0.25">
      <c r="A207" s="3" t="s">
        <v>45</v>
      </c>
      <c r="B207" s="9" t="s">
        <v>119</v>
      </c>
      <c r="C207" s="39" t="s">
        <v>84</v>
      </c>
      <c r="D207" s="39"/>
      <c r="E207" s="39"/>
      <c r="F207" s="49">
        <f t="shared" si="66"/>
        <v>25.960999999999999</v>
      </c>
      <c r="G207" s="49">
        <f t="shared" si="66"/>
        <v>20.867000000000001</v>
      </c>
      <c r="H207" s="49">
        <f>H208</f>
        <v>20.882999999999999</v>
      </c>
    </row>
    <row r="208" spans="1:8" s="4" customFormat="1" ht="21.75" customHeight="1" x14ac:dyDescent="0.25">
      <c r="A208" s="3" t="s">
        <v>120</v>
      </c>
      <c r="B208" s="9" t="s">
        <v>119</v>
      </c>
      <c r="C208" s="39" t="s">
        <v>84</v>
      </c>
      <c r="D208" s="39" t="s">
        <v>21</v>
      </c>
      <c r="E208" s="39" t="s">
        <v>17</v>
      </c>
      <c r="F208" s="104">
        <v>25.960999999999999</v>
      </c>
      <c r="G208" s="104">
        <v>20.867000000000001</v>
      </c>
      <c r="H208" s="49">
        <v>20.882999999999999</v>
      </c>
    </row>
    <row r="209" spans="1:8" s="81" customFormat="1" ht="15.75" x14ac:dyDescent="0.25">
      <c r="A209" s="3" t="s">
        <v>201</v>
      </c>
      <c r="B209" s="9" t="s">
        <v>202</v>
      </c>
      <c r="C209" s="21"/>
      <c r="D209" s="19"/>
      <c r="E209" s="19"/>
      <c r="F209" s="40">
        <f>F210</f>
        <v>7.5</v>
      </c>
      <c r="G209" s="40">
        <f t="shared" ref="G209:H211" si="67">G210</f>
        <v>7.5</v>
      </c>
      <c r="H209" s="40">
        <f t="shared" si="67"/>
        <v>7.5</v>
      </c>
    </row>
    <row r="210" spans="1:8" s="81" customFormat="1" ht="31.5" x14ac:dyDescent="0.25">
      <c r="A210" s="51" t="s">
        <v>9</v>
      </c>
      <c r="B210" s="9" t="s">
        <v>202</v>
      </c>
      <c r="C210" s="53" t="s">
        <v>10</v>
      </c>
      <c r="D210" s="53"/>
      <c r="E210" s="53"/>
      <c r="F210" s="40">
        <f>F211</f>
        <v>7.5</v>
      </c>
      <c r="G210" s="40">
        <f t="shared" si="67"/>
        <v>7.5</v>
      </c>
      <c r="H210" s="40">
        <f t="shared" si="67"/>
        <v>7.5</v>
      </c>
    </row>
    <row r="211" spans="1:8" s="81" customFormat="1" ht="31.5" x14ac:dyDescent="0.25">
      <c r="A211" s="55" t="s">
        <v>123</v>
      </c>
      <c r="B211" s="9" t="s">
        <v>202</v>
      </c>
      <c r="C211" s="53" t="s">
        <v>84</v>
      </c>
      <c r="D211" s="53"/>
      <c r="E211" s="53"/>
      <c r="F211" s="40">
        <f>F212</f>
        <v>7.5</v>
      </c>
      <c r="G211" s="40">
        <f t="shared" si="67"/>
        <v>7.5</v>
      </c>
      <c r="H211" s="40">
        <f t="shared" si="67"/>
        <v>7.5</v>
      </c>
    </row>
    <row r="212" spans="1:8" s="81" customFormat="1" ht="15.75" x14ac:dyDescent="0.25">
      <c r="A212" s="8" t="s">
        <v>24</v>
      </c>
      <c r="B212" s="9" t="s">
        <v>202</v>
      </c>
      <c r="C212" s="53" t="s">
        <v>84</v>
      </c>
      <c r="D212" s="53" t="s">
        <v>22</v>
      </c>
      <c r="E212" s="53" t="s">
        <v>12</v>
      </c>
      <c r="F212" s="40">
        <v>7.5</v>
      </c>
      <c r="G212" s="40">
        <v>7.5</v>
      </c>
      <c r="H212" s="40">
        <v>7.5</v>
      </c>
    </row>
    <row r="213" spans="1:8" s="4" customFormat="1" ht="35.25" customHeight="1" x14ac:dyDescent="0.25">
      <c r="A213" s="8" t="s">
        <v>121</v>
      </c>
      <c r="B213" s="9" t="s">
        <v>122</v>
      </c>
      <c r="C213" s="53"/>
      <c r="D213" s="53"/>
      <c r="E213" s="53"/>
      <c r="F213" s="49">
        <f t="shared" ref="F213:H215" si="68">F214</f>
        <v>112.55200000000001</v>
      </c>
      <c r="G213" s="49">
        <f t="shared" si="68"/>
        <v>112.55200000000001</v>
      </c>
      <c r="H213" s="49">
        <f>H214</f>
        <v>112.55200000000001</v>
      </c>
    </row>
    <row r="214" spans="1:8" s="4" customFormat="1" ht="37.5" customHeight="1" x14ac:dyDescent="0.25">
      <c r="A214" s="51" t="s">
        <v>9</v>
      </c>
      <c r="B214" s="9" t="s">
        <v>122</v>
      </c>
      <c r="C214" s="53" t="s">
        <v>10</v>
      </c>
      <c r="D214" s="53"/>
      <c r="E214" s="53"/>
      <c r="F214" s="54">
        <f t="shared" si="68"/>
        <v>112.55200000000001</v>
      </c>
      <c r="G214" s="54">
        <f t="shared" si="68"/>
        <v>112.55200000000001</v>
      </c>
      <c r="H214" s="54">
        <f>H215</f>
        <v>112.55200000000001</v>
      </c>
    </row>
    <row r="215" spans="1:8" s="4" customFormat="1" ht="31.5" x14ac:dyDescent="0.25">
      <c r="A215" s="55" t="s">
        <v>123</v>
      </c>
      <c r="B215" s="9" t="s">
        <v>122</v>
      </c>
      <c r="C215" s="53" t="s">
        <v>84</v>
      </c>
      <c r="D215" s="53"/>
      <c r="E215" s="53"/>
      <c r="F215" s="54">
        <f>F216</f>
        <v>112.55200000000001</v>
      </c>
      <c r="G215" s="54">
        <f t="shared" si="68"/>
        <v>112.55200000000001</v>
      </c>
      <c r="H215" s="54">
        <f t="shared" si="68"/>
        <v>112.55200000000001</v>
      </c>
    </row>
    <row r="216" spans="1:8" s="4" customFormat="1" ht="19.5" customHeight="1" x14ac:dyDescent="0.25">
      <c r="A216" s="8" t="s">
        <v>24</v>
      </c>
      <c r="B216" s="9" t="s">
        <v>122</v>
      </c>
      <c r="C216" s="53" t="s">
        <v>84</v>
      </c>
      <c r="D216" s="53" t="s">
        <v>22</v>
      </c>
      <c r="E216" s="53" t="s">
        <v>12</v>
      </c>
      <c r="F216" s="54">
        <v>112.55200000000001</v>
      </c>
      <c r="G216" s="54">
        <v>112.55200000000001</v>
      </c>
      <c r="H216" s="54">
        <v>112.55200000000001</v>
      </c>
    </row>
    <row r="217" spans="1:8" s="4" customFormat="1" ht="12.75" x14ac:dyDescent="0.25">
      <c r="E217" s="5"/>
      <c r="H217" s="6"/>
    </row>
  </sheetData>
  <autoFilter ref="A12:H217"/>
  <mergeCells count="12">
    <mergeCell ref="G2:H2"/>
    <mergeCell ref="G3:H3"/>
    <mergeCell ref="A7:H7"/>
    <mergeCell ref="F10:H10"/>
    <mergeCell ref="A10:A11"/>
    <mergeCell ref="B10:B11"/>
    <mergeCell ref="C10:C11"/>
    <mergeCell ref="D10:D11"/>
    <mergeCell ref="E10:E11"/>
    <mergeCell ref="A8:H8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2020-12-24T09:35:45Z</cp:lastPrinted>
  <dcterms:created xsi:type="dcterms:W3CDTF">2017-10-11T12:40:42Z</dcterms:created>
  <dcterms:modified xsi:type="dcterms:W3CDTF">2021-01-11T07:19:58Z</dcterms:modified>
</cp:coreProperties>
</file>