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ПРОЧЕЕ\ПРОЕКТ 2023 БЮДЖЕТ\Решение\"/>
    </mc:Choice>
  </mc:AlternateContent>
  <bookViews>
    <workbookView xWindow="0" yWindow="0" windowWidth="21570" windowHeight="7545"/>
  </bookViews>
  <sheets>
    <sheet name="2022" sheetId="1" r:id="rId1"/>
  </sheets>
  <definedNames>
    <definedName name="_xlnm._FilterDatabase" localSheetId="0" hidden="1">'2022'!$A$9:$H$228</definedName>
    <definedName name="_xlnm.Print_Titles" localSheetId="0">'2022'!$9:$9</definedName>
    <definedName name="_xlnm.Print_Area" localSheetId="0">'2022'!$A$1:$J$251</definedName>
  </definedNames>
  <calcPr calcId="152511"/>
</workbook>
</file>

<file path=xl/calcChain.xml><?xml version="1.0" encoding="utf-8"?>
<calcChain xmlns="http://schemas.openxmlformats.org/spreadsheetml/2006/main">
  <c r="F212" i="1" l="1"/>
  <c r="F123" i="1"/>
  <c r="F58" i="1" l="1"/>
  <c r="F156" i="1" l="1"/>
  <c r="H238" i="1" l="1"/>
  <c r="G238" i="1"/>
  <c r="H237" i="1"/>
  <c r="H236" i="1" s="1"/>
  <c r="G237" i="1"/>
  <c r="G236" i="1" s="1"/>
  <c r="H250" i="1"/>
  <c r="H249" i="1" s="1"/>
  <c r="H248" i="1" s="1"/>
  <c r="G250" i="1"/>
  <c r="G249" i="1" s="1"/>
  <c r="G248" i="1" s="1"/>
  <c r="H246" i="1"/>
  <c r="G246" i="1"/>
  <c r="H245" i="1"/>
  <c r="H244" i="1" s="1"/>
  <c r="G245" i="1"/>
  <c r="G244" i="1" s="1"/>
  <c r="F246" i="1"/>
  <c r="F245" i="1" s="1"/>
  <c r="F244" i="1" s="1"/>
  <c r="F250" i="1"/>
  <c r="F249" i="1" s="1"/>
  <c r="F248" i="1" s="1"/>
  <c r="H242" i="1"/>
  <c r="G242" i="1"/>
  <c r="G241" i="1" s="1"/>
  <c r="G240" i="1" s="1"/>
  <c r="H241" i="1"/>
  <c r="H240" i="1" s="1"/>
  <c r="F242" i="1"/>
  <c r="F241" i="1" s="1"/>
  <c r="F240" i="1" s="1"/>
  <c r="F216" i="1"/>
  <c r="F219" i="1"/>
  <c r="F116" i="1"/>
  <c r="H115" i="1" l="1"/>
  <c r="F115" i="1"/>
  <c r="G115" i="1"/>
  <c r="H218" i="1" l="1"/>
  <c r="H217" i="1" s="1"/>
  <c r="H215" i="1"/>
  <c r="H214" i="1" s="1"/>
  <c r="H109" i="1" l="1"/>
  <c r="G109" i="1"/>
  <c r="G108" i="1" s="1"/>
  <c r="G107" i="1" s="1"/>
  <c r="H108" i="1"/>
  <c r="H107" i="1" s="1"/>
  <c r="F109" i="1"/>
  <c r="F108" i="1" s="1"/>
  <c r="F107" i="1" s="1"/>
  <c r="F148" i="1" l="1"/>
  <c r="F89" i="1" l="1"/>
  <c r="F139" i="1" l="1"/>
  <c r="F138" i="1" s="1"/>
  <c r="H139" i="1"/>
  <c r="H138" i="1" s="1"/>
  <c r="G139" i="1"/>
  <c r="G138" i="1" s="1"/>
  <c r="G187" i="1" l="1"/>
  <c r="F187" i="1"/>
  <c r="F186" i="1" s="1"/>
  <c r="F185" i="1" s="1"/>
  <c r="G186" i="1"/>
  <c r="G185" i="1" s="1"/>
  <c r="H88" i="1" l="1"/>
  <c r="G88" i="1"/>
  <c r="H87" i="1"/>
  <c r="H86" i="1" s="1"/>
  <c r="H85" i="1" s="1"/>
  <c r="H84" i="1" s="1"/>
  <c r="G87" i="1"/>
  <c r="G86" i="1" s="1"/>
  <c r="G85" i="1" s="1"/>
  <c r="G84" i="1" s="1"/>
  <c r="F88" i="1"/>
  <c r="F87" i="1" s="1"/>
  <c r="F86" i="1" s="1"/>
  <c r="F85" i="1" s="1"/>
  <c r="F84" i="1" s="1"/>
  <c r="H71" i="1" l="1"/>
  <c r="H70" i="1" s="1"/>
  <c r="H69" i="1" s="1"/>
  <c r="H68" i="1" s="1"/>
  <c r="H67" i="1" s="1"/>
  <c r="G71" i="1"/>
  <c r="G70" i="1" s="1"/>
  <c r="G69" i="1" s="1"/>
  <c r="G68" i="1" s="1"/>
  <c r="G67" i="1" s="1"/>
  <c r="F71" i="1"/>
  <c r="F70" i="1" s="1"/>
  <c r="F69" i="1" s="1"/>
  <c r="F68" i="1" s="1"/>
  <c r="F67" i="1" s="1"/>
  <c r="H57" i="1" l="1"/>
  <c r="H56" i="1" s="1"/>
  <c r="H55" i="1" s="1"/>
  <c r="F238" i="1" l="1"/>
  <c r="F237" i="1" s="1"/>
  <c r="F236" i="1" s="1"/>
  <c r="H234" i="1"/>
  <c r="H233" i="1" s="1"/>
  <c r="H232" i="1" s="1"/>
  <c r="G234" i="1"/>
  <c r="G233" i="1" s="1"/>
  <c r="G232" i="1" s="1"/>
  <c r="F234" i="1"/>
  <c r="F233" i="1" s="1"/>
  <c r="F232" i="1" s="1"/>
  <c r="H230" i="1"/>
  <c r="H229" i="1" s="1"/>
  <c r="H228" i="1" s="1"/>
  <c r="G230" i="1"/>
  <c r="G229" i="1" s="1"/>
  <c r="G228" i="1" s="1"/>
  <c r="F230" i="1"/>
  <c r="F229" i="1" s="1"/>
  <c r="F228" i="1" s="1"/>
  <c r="H119" i="1"/>
  <c r="H118" i="1" s="1"/>
  <c r="G119" i="1"/>
  <c r="G118" i="1" s="1"/>
  <c r="F119" i="1"/>
  <c r="F118" i="1" s="1"/>
  <c r="H147" i="1" l="1"/>
  <c r="H146" i="1" s="1"/>
  <c r="G147" i="1"/>
  <c r="G146" i="1" s="1"/>
  <c r="F147" i="1"/>
  <c r="F146" i="1" s="1"/>
  <c r="H136" i="1" l="1"/>
  <c r="H135" i="1" s="1"/>
  <c r="G136" i="1"/>
  <c r="G135" i="1" s="1"/>
  <c r="F135" i="1"/>
  <c r="H207" i="1" l="1"/>
  <c r="H206" i="1" s="1"/>
  <c r="H205" i="1" s="1"/>
  <c r="G207" i="1"/>
  <c r="G206" i="1" s="1"/>
  <c r="G205" i="1" s="1"/>
  <c r="F207" i="1"/>
  <c r="F206" i="1" s="1"/>
  <c r="F205" i="1" s="1"/>
  <c r="H82" i="1" l="1"/>
  <c r="H81" i="1" s="1"/>
  <c r="H80" i="1" s="1"/>
  <c r="G82" i="1"/>
  <c r="G81" i="1" s="1"/>
  <c r="G80" i="1" s="1"/>
  <c r="F82" i="1"/>
  <c r="F81" i="1" s="1"/>
  <c r="F80" i="1" s="1"/>
  <c r="H222" i="1" l="1"/>
  <c r="H221" i="1" s="1"/>
  <c r="H220" i="1" s="1"/>
  <c r="G222" i="1"/>
  <c r="G221" i="1" s="1"/>
  <c r="G220" i="1" s="1"/>
  <c r="F222" i="1"/>
  <c r="F221" i="1" s="1"/>
  <c r="F220" i="1" s="1"/>
  <c r="H226" i="1"/>
  <c r="G226" i="1"/>
  <c r="F226" i="1"/>
  <c r="F152" i="1" l="1"/>
  <c r="H130" i="1"/>
  <c r="G130" i="1"/>
  <c r="H46" i="1"/>
  <c r="H45" i="1" s="1"/>
  <c r="H44" i="1" s="1"/>
  <c r="H43" i="1" s="1"/>
  <c r="G46" i="1"/>
  <c r="G45" i="1" s="1"/>
  <c r="G44" i="1" s="1"/>
  <c r="G43" i="1" s="1"/>
  <c r="F46" i="1"/>
  <c r="F45" i="1" s="1"/>
  <c r="F44" i="1" s="1"/>
  <c r="F43" i="1" s="1"/>
  <c r="H195" i="1" l="1"/>
  <c r="G195" i="1"/>
  <c r="G194" i="1" s="1"/>
  <c r="G193" i="1" s="1"/>
  <c r="H194" i="1"/>
  <c r="H193" i="1" s="1"/>
  <c r="F195" i="1"/>
  <c r="F194" i="1" s="1"/>
  <c r="F193" i="1" s="1"/>
  <c r="G144" i="1" l="1"/>
  <c r="H106" i="1" l="1"/>
  <c r="H105" i="1" s="1"/>
  <c r="H104" i="1" s="1"/>
  <c r="G106" i="1"/>
  <c r="G105" i="1" s="1"/>
  <c r="G104" i="1" s="1"/>
  <c r="H122" i="1"/>
  <c r="H121" i="1" s="1"/>
  <c r="H114" i="1" s="1"/>
  <c r="G122" i="1"/>
  <c r="G121" i="1" s="1"/>
  <c r="G114" i="1" s="1"/>
  <c r="F122" i="1"/>
  <c r="F121" i="1" s="1"/>
  <c r="F114" i="1" s="1"/>
  <c r="F106" i="1" l="1"/>
  <c r="F105" i="1" s="1"/>
  <c r="F104" i="1" s="1"/>
  <c r="F113" i="1"/>
  <c r="F112" i="1" s="1"/>
  <c r="F111" i="1"/>
  <c r="H111" i="1"/>
  <c r="H113" i="1"/>
  <c r="H112" i="1" s="1"/>
  <c r="G111" i="1"/>
  <c r="G113" i="1"/>
  <c r="G112" i="1" s="1"/>
  <c r="G57" i="1" l="1"/>
  <c r="G56" i="1" s="1"/>
  <c r="G55" i="1" s="1"/>
  <c r="F57" i="1"/>
  <c r="F56" i="1" s="1"/>
  <c r="F55" i="1" s="1"/>
  <c r="H65" i="1" l="1"/>
  <c r="H64" i="1" s="1"/>
  <c r="H63" i="1" s="1"/>
  <c r="G65" i="1"/>
  <c r="G64" i="1" s="1"/>
  <c r="G63" i="1" s="1"/>
  <c r="F65" i="1"/>
  <c r="H203" i="1" l="1"/>
  <c r="H202" i="1" s="1"/>
  <c r="H201" i="1" s="1"/>
  <c r="G203" i="1"/>
  <c r="G202" i="1" s="1"/>
  <c r="G201" i="1" s="1"/>
  <c r="F203" i="1"/>
  <c r="F202" i="1" s="1"/>
  <c r="F201" i="1" s="1"/>
  <c r="H211" i="1"/>
  <c r="H210" i="1" s="1"/>
  <c r="H209" i="1" s="1"/>
  <c r="G211" i="1"/>
  <c r="G210" i="1" s="1"/>
  <c r="G209" i="1" s="1"/>
  <c r="F211" i="1"/>
  <c r="F210" i="1" s="1"/>
  <c r="F209" i="1" s="1"/>
  <c r="H176" i="1"/>
  <c r="H175" i="1" s="1"/>
  <c r="G176" i="1"/>
  <c r="G175" i="1" s="1"/>
  <c r="H29" i="1"/>
  <c r="H28" i="1" s="1"/>
  <c r="H27" i="1" s="1"/>
  <c r="H26" i="1" s="1"/>
  <c r="H25" i="1" s="1"/>
  <c r="H24" i="1" s="1"/>
  <c r="G29" i="1"/>
  <c r="G28" i="1" s="1"/>
  <c r="G27" i="1" s="1"/>
  <c r="G26" i="1" s="1"/>
  <c r="G25" i="1" s="1"/>
  <c r="G24" i="1" s="1"/>
  <c r="F29" i="1"/>
  <c r="F28" i="1" s="1"/>
  <c r="F27" i="1" s="1"/>
  <c r="F26" i="1" s="1"/>
  <c r="F25" i="1" s="1"/>
  <c r="F24" i="1" s="1"/>
  <c r="H102" i="1"/>
  <c r="H101" i="1" s="1"/>
  <c r="H100" i="1" s="1"/>
  <c r="G102" i="1"/>
  <c r="G101" i="1" s="1"/>
  <c r="G100" i="1" s="1"/>
  <c r="F102" i="1"/>
  <c r="F101" i="1" s="1"/>
  <c r="F100" i="1" s="1"/>
  <c r="F99" i="1" s="1"/>
  <c r="F98" i="1" l="1"/>
  <c r="F97" i="1" s="1"/>
  <c r="G99" i="1"/>
  <c r="G98" i="1" s="1"/>
  <c r="G97" i="1" s="1"/>
  <c r="H99" i="1"/>
  <c r="H98" i="1" s="1"/>
  <c r="H97" i="1" s="1"/>
  <c r="F130" i="1"/>
  <c r="F129" i="1" s="1"/>
  <c r="G129" i="1"/>
  <c r="H129" i="1"/>
  <c r="F133" i="1"/>
  <c r="F132" i="1" s="1"/>
  <c r="G133" i="1"/>
  <c r="G132" i="1" s="1"/>
  <c r="H133" i="1"/>
  <c r="H132" i="1" s="1"/>
  <c r="F143" i="1"/>
  <c r="F142" i="1" s="1"/>
  <c r="H143" i="1"/>
  <c r="H142" i="1" s="1"/>
  <c r="F151" i="1"/>
  <c r="F150" i="1" s="1"/>
  <c r="G152" i="1"/>
  <c r="H152" i="1"/>
  <c r="H151" i="1" s="1"/>
  <c r="H150" i="1" s="1"/>
  <c r="F155" i="1"/>
  <c r="F154" i="1" s="1"/>
  <c r="G156" i="1"/>
  <c r="G155" i="1" s="1"/>
  <c r="G154" i="1" s="1"/>
  <c r="H156" i="1"/>
  <c r="H155" i="1" s="1"/>
  <c r="H154" i="1" s="1"/>
  <c r="F160" i="1"/>
  <c r="F159" i="1" s="1"/>
  <c r="F158" i="1" s="1"/>
  <c r="G160" i="1"/>
  <c r="G159" i="1" s="1"/>
  <c r="G158" i="1" s="1"/>
  <c r="H160" i="1"/>
  <c r="H159" i="1" s="1"/>
  <c r="H158" i="1" s="1"/>
  <c r="G164" i="1"/>
  <c r="F173" i="1"/>
  <c r="F172" i="1" s="1"/>
  <c r="G173" i="1"/>
  <c r="G172" i="1" s="1"/>
  <c r="G171" i="1" s="1"/>
  <c r="G170" i="1" s="1"/>
  <c r="G169" i="1" s="1"/>
  <c r="G168" i="1" s="1"/>
  <c r="H173" i="1"/>
  <c r="H172" i="1" s="1"/>
  <c r="H171" i="1" s="1"/>
  <c r="H170" i="1" s="1"/>
  <c r="H169" i="1" s="1"/>
  <c r="H168" i="1" s="1"/>
  <c r="F176" i="1"/>
  <c r="F175" i="1" s="1"/>
  <c r="F183" i="1"/>
  <c r="F182" i="1" s="1"/>
  <c r="F181" i="1" s="1"/>
  <c r="G183" i="1"/>
  <c r="G182" i="1" s="1"/>
  <c r="G181" i="1" s="1"/>
  <c r="H183" i="1"/>
  <c r="H182" i="1" s="1"/>
  <c r="H181" i="1" s="1"/>
  <c r="F191" i="1"/>
  <c r="F190" i="1" s="1"/>
  <c r="F189" i="1" s="1"/>
  <c r="G191" i="1"/>
  <c r="G190" i="1" s="1"/>
  <c r="G189" i="1" s="1"/>
  <c r="H191" i="1"/>
  <c r="H190" i="1" s="1"/>
  <c r="H189" i="1" s="1"/>
  <c r="F199" i="1"/>
  <c r="F198" i="1" s="1"/>
  <c r="F197" i="1" s="1"/>
  <c r="G199" i="1"/>
  <c r="G198" i="1" s="1"/>
  <c r="G197" i="1" s="1"/>
  <c r="H199" i="1"/>
  <c r="H198" i="1" s="1"/>
  <c r="H197" i="1" s="1"/>
  <c r="F215" i="1"/>
  <c r="F214" i="1" s="1"/>
  <c r="G215" i="1"/>
  <c r="G214" i="1" s="1"/>
  <c r="F218" i="1"/>
  <c r="F217" i="1" s="1"/>
  <c r="G218" i="1"/>
  <c r="G217" i="1" s="1"/>
  <c r="F225" i="1"/>
  <c r="F224" i="1" s="1"/>
  <c r="G225" i="1"/>
  <c r="G224" i="1" s="1"/>
  <c r="H225" i="1"/>
  <c r="H224" i="1" s="1"/>
  <c r="F141" i="1" l="1"/>
  <c r="F128" i="1"/>
  <c r="F213" i="1"/>
  <c r="F180" i="1" s="1"/>
  <c r="G213" i="1"/>
  <c r="G180" i="1" s="1"/>
  <c r="G128" i="1"/>
  <c r="H128" i="1"/>
  <c r="G151" i="1"/>
  <c r="G150" i="1" s="1"/>
  <c r="G143" i="1"/>
  <c r="H141" i="1"/>
  <c r="G166" i="1"/>
  <c r="G165" i="1" s="1"/>
  <c r="H213" i="1"/>
  <c r="H180" i="1" s="1"/>
  <c r="F171" i="1"/>
  <c r="F170" i="1" s="1"/>
  <c r="F169" i="1" s="1"/>
  <c r="F168" i="1" s="1"/>
  <c r="H164" i="1"/>
  <c r="H166" i="1"/>
  <c r="H165" i="1" s="1"/>
  <c r="F164" i="1"/>
  <c r="F163" i="1" s="1"/>
  <c r="F162" i="1" s="1"/>
  <c r="F166" i="1"/>
  <c r="F165" i="1" s="1"/>
  <c r="G163" i="1"/>
  <c r="G162" i="1"/>
  <c r="F127" i="1" l="1"/>
  <c r="F126" i="1" s="1"/>
  <c r="G179" i="1"/>
  <c r="G178" i="1" s="1"/>
  <c r="G142" i="1"/>
  <c r="G141" i="1" s="1"/>
  <c r="G127" i="1" s="1"/>
  <c r="G126" i="1" s="1"/>
  <c r="G125" i="1" s="1"/>
  <c r="H179" i="1"/>
  <c r="H178" i="1" s="1"/>
  <c r="F179" i="1"/>
  <c r="F178" i="1" s="1"/>
  <c r="H127" i="1"/>
  <c r="H126" i="1" s="1"/>
  <c r="H162" i="1"/>
  <c r="H163" i="1"/>
  <c r="H95" i="1"/>
  <c r="H94" i="1" s="1"/>
  <c r="H93" i="1" s="1"/>
  <c r="H92" i="1" s="1"/>
  <c r="H91" i="1" s="1"/>
  <c r="H90" i="1" s="1"/>
  <c r="G95" i="1"/>
  <c r="G94" i="1" s="1"/>
  <c r="G93" i="1" s="1"/>
  <c r="G92" i="1" s="1"/>
  <c r="G91" i="1" s="1"/>
  <c r="G90" i="1" s="1"/>
  <c r="F95" i="1"/>
  <c r="F94" i="1" s="1"/>
  <c r="F93" i="1" s="1"/>
  <c r="F92" i="1" s="1"/>
  <c r="F91" i="1" s="1"/>
  <c r="F90" i="1" s="1"/>
  <c r="H78" i="1"/>
  <c r="H77" i="1" s="1"/>
  <c r="H76" i="1" s="1"/>
  <c r="H75" i="1" s="1"/>
  <c r="H74" i="1" s="1"/>
  <c r="H73" i="1" s="1"/>
  <c r="G78" i="1"/>
  <c r="G77" i="1" s="1"/>
  <c r="G76" i="1" s="1"/>
  <c r="G75" i="1" s="1"/>
  <c r="G74" i="1" s="1"/>
  <c r="G73" i="1" s="1"/>
  <c r="F78" i="1"/>
  <c r="F77" i="1" s="1"/>
  <c r="F76" i="1" s="1"/>
  <c r="F75" i="1" s="1"/>
  <c r="F74" i="1" s="1"/>
  <c r="F73" i="1" s="1"/>
  <c r="H53" i="1"/>
  <c r="H52" i="1" s="1"/>
  <c r="H51" i="1" s="1"/>
  <c r="H50" i="1" s="1"/>
  <c r="H49" i="1" s="1"/>
  <c r="G53" i="1"/>
  <c r="G52" i="1" s="1"/>
  <c r="G51" i="1" s="1"/>
  <c r="G50" i="1" s="1"/>
  <c r="G49" i="1" s="1"/>
  <c r="F53" i="1"/>
  <c r="F52" i="1" s="1"/>
  <c r="F51" i="1" s="1"/>
  <c r="H61" i="1"/>
  <c r="H60" i="1" s="1"/>
  <c r="H59" i="1" s="1"/>
  <c r="G61" i="1"/>
  <c r="G60" i="1" s="1"/>
  <c r="G59" i="1" s="1"/>
  <c r="F61" i="1"/>
  <c r="F60" i="1" s="1"/>
  <c r="F59" i="1" s="1"/>
  <c r="H17" i="1"/>
  <c r="H16" i="1" s="1"/>
  <c r="G17" i="1"/>
  <c r="G16" i="1" s="1"/>
  <c r="H22" i="1"/>
  <c r="H21" i="1" s="1"/>
  <c r="H20" i="1" s="1"/>
  <c r="H19" i="1" s="1"/>
  <c r="G22" i="1"/>
  <c r="G21" i="1" s="1"/>
  <c r="G20" i="1" s="1"/>
  <c r="G19" i="1" s="1"/>
  <c r="F22" i="1"/>
  <c r="F21" i="1" s="1"/>
  <c r="F20" i="1" s="1"/>
  <c r="F19" i="1" s="1"/>
  <c r="F17" i="1"/>
  <c r="F16" i="1" s="1"/>
  <c r="H36" i="1"/>
  <c r="H35" i="1" s="1"/>
  <c r="H34" i="1" s="1"/>
  <c r="G36" i="1"/>
  <c r="G35" i="1" s="1"/>
  <c r="G34" i="1" s="1"/>
  <c r="H41" i="1"/>
  <c r="H40" i="1" s="1"/>
  <c r="H39" i="1" s="1"/>
  <c r="H38" i="1" s="1"/>
  <c r="G41" i="1"/>
  <c r="G40" i="1" s="1"/>
  <c r="G39" i="1" s="1"/>
  <c r="G38" i="1" s="1"/>
  <c r="F41" i="1"/>
  <c r="F40" i="1" s="1"/>
  <c r="F39" i="1" s="1"/>
  <c r="F38" i="1" s="1"/>
  <c r="F36" i="1"/>
  <c r="F35" i="1" s="1"/>
  <c r="F34" i="1" s="1"/>
  <c r="G124" i="1" l="1"/>
  <c r="H125" i="1"/>
  <c r="H124" i="1" s="1"/>
  <c r="H33" i="1"/>
  <c r="H32" i="1" s="1"/>
  <c r="H31" i="1" s="1"/>
  <c r="F33" i="1"/>
  <c r="F32" i="1" s="1"/>
  <c r="F31" i="1" s="1"/>
  <c r="G33" i="1"/>
  <c r="G32" i="1" s="1"/>
  <c r="G31" i="1" s="1"/>
  <c r="F14" i="1"/>
  <c r="F13" i="1" s="1"/>
  <c r="F12" i="1" s="1"/>
  <c r="F15" i="1"/>
  <c r="G14" i="1"/>
  <c r="G13" i="1" s="1"/>
  <c r="G12" i="1" s="1"/>
  <c r="G15" i="1"/>
  <c r="H14" i="1"/>
  <c r="H13" i="1" s="1"/>
  <c r="H12" i="1" s="1"/>
  <c r="H15" i="1"/>
  <c r="F125" i="1"/>
  <c r="F124" i="1" s="1"/>
  <c r="H48" i="1"/>
  <c r="G48" i="1"/>
  <c r="G11" i="1" l="1"/>
  <c r="G10" i="1" s="1"/>
  <c r="H11" i="1"/>
  <c r="H10" i="1" s="1"/>
  <c r="F64" i="1"/>
  <c r="F63" i="1" s="1"/>
  <c r="F50" i="1" s="1"/>
  <c r="F49" i="1" s="1"/>
  <c r="F48" i="1" l="1"/>
  <c r="F11" i="1" s="1"/>
  <c r="F10" i="1" s="1"/>
</calcChain>
</file>

<file path=xl/sharedStrings.xml><?xml version="1.0" encoding="utf-8"?>
<sst xmlns="http://schemas.openxmlformats.org/spreadsheetml/2006/main" count="667" uniqueCount="247">
  <si>
    <t>Наименование</t>
  </si>
  <si>
    <t>ЦСР</t>
  </si>
  <si>
    <t>ВР</t>
  </si>
  <si>
    <t>Рз</t>
  </si>
  <si>
    <t>ПР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</si>
  <si>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</si>
  <si>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</si>
  <si>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</si>
  <si>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06</t>
  </si>
  <si>
    <t>Закупка товаров, работ и услуг для обеспечения государственных (муниципальных) нужд</t>
  </si>
  <si>
    <t>200</t>
  </si>
  <si>
    <t>04</t>
  </si>
  <si>
    <t>01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</si>
  <si>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</si>
  <si>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</si>
  <si>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</si>
  <si>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</si>
  <si>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03</t>
  </si>
  <si>
    <t>500</t>
  </si>
  <si>
    <t>Пенсионное обеспечение</t>
  </si>
  <si>
    <t>09</t>
  </si>
  <si>
    <t>02</t>
  </si>
  <si>
    <t>05</t>
  </si>
  <si>
    <t>Другие вопросы в области национальной экономики</t>
  </si>
  <si>
    <t>Жилищное хозяйство</t>
  </si>
  <si>
    <t>07</t>
  </si>
  <si>
    <t>Другие общегосударственные вопросы</t>
  </si>
  <si>
    <t>13</t>
  </si>
  <si>
    <t>11</t>
  </si>
  <si>
    <t>Благоустройство</t>
  </si>
  <si>
    <t>14</t>
  </si>
  <si>
    <t>Дорожное хозяйство (дорожные фонды)</t>
  </si>
  <si>
    <t>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</si>
  <si>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</si>
  <si>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</si>
  <si>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</si>
  <si>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Сумма
(тысяч рублей)</t>
  </si>
  <si>
    <t>1</t>
  </si>
  <si>
    <t>2</t>
  </si>
  <si>
    <t>3</t>
  </si>
  <si>
    <t>4</t>
  </si>
  <si>
    <t>08 0 00 00000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</si>
  <si>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</si>
  <si>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</si>
  <si>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Защита населения и территории от  чрезвычайных ситуаций природного и техногенного характера, гражданская оборона</t>
  </si>
  <si>
    <t>Итого программные расходы</t>
  </si>
  <si>
    <t xml:space="preserve">Мероприятия в сфере молодежной политики  </t>
  </si>
  <si>
    <t>04  0 00 00000</t>
  </si>
  <si>
    <t xml:space="preserve">Мероприятия по организации и проведение физкультурных спортивно-массовых  мероприятий 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</si>
  <si>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</si>
  <si>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</si>
  <si>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 xml:space="preserve">Мероприятия по содержанию автомобильных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</si>
  <si>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</si>
  <si>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10 0 00 00000</t>
  </si>
  <si>
    <t>12 0 00 00000</t>
  </si>
  <si>
    <t>Итого непрограммные расходы</t>
  </si>
  <si>
    <t>91 0 00 00000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</si>
  <si>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</si>
  <si>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</si>
  <si>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</si>
  <si>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</si>
  <si>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</si>
  <si>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</si>
  <si>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240</t>
  </si>
  <si>
    <t>Иные межбюджетные трансферты бюджету района из бюджетов поселений в соответствии с заключенными соглашениями</t>
  </si>
  <si>
    <t>91 3 01 60000</t>
  </si>
  <si>
    <t>91 3 01 60600</t>
  </si>
  <si>
    <t>Иные межбюджетные трансферты</t>
  </si>
  <si>
    <t>540</t>
  </si>
  <si>
    <t>91 3 01 60640</t>
  </si>
  <si>
    <t>91 3 01 60650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</si>
  <si>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</si>
  <si>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</si>
  <si>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</si>
  <si>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</si>
  <si>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</si>
  <si>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</si>
  <si>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</si>
  <si>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</si>
  <si>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</si>
  <si>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</si>
  <si>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 xml:space="preserve">Выполнение других обязательств муниципальных образований </t>
  </si>
  <si>
    <t>99 0 00 00000</t>
  </si>
  <si>
    <t xml:space="preserve">Непрограммные расходы </t>
  </si>
  <si>
    <t>99 9 00 00000</t>
  </si>
  <si>
    <t>99 9 01 00000</t>
  </si>
  <si>
    <t xml:space="preserve">Предоставление доплат к пенсиям муниципальных служащих </t>
  </si>
  <si>
    <t>99 9 01 03080</t>
  </si>
  <si>
    <t>Социальные выплаты гражданам, кроме публичных нормативных социальных выплат</t>
  </si>
  <si>
    <t>320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</si>
  <si>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</si>
  <si>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</si>
  <si>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</si>
  <si>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</si>
  <si>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Мероприятия в области национальной экономики</t>
  </si>
  <si>
    <t>99 9 01 10360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</si>
  <si>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</si>
  <si>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</si>
  <si>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Мобилиционная и вневойсковая подготовка</t>
  </si>
  <si>
    <r>
      <t xml:space="preserve">Обеспечение мероприятий по капитальному ремонту многоквартирных домов </t>
    </r>
    <r>
      <rPr>
        <sz val="10"/>
        <color indexed="10"/>
        <rFont val="Times New Roman"/>
        <family val="1"/>
        <charset val="204"/>
      </rPr>
      <t/>
    </r>
  </si>
  <si>
    <t>99 9 01 96010</t>
  </si>
  <si>
    <t>Иные закупки товаров, работ и услуг для государственных (муниципальных) нужд</t>
  </si>
  <si>
    <t xml:space="preserve">РАСПРЕДЕЛЕНИЕ  </t>
  </si>
  <si>
    <t>Муниципальная программа "Развитие части территории  Шапкинского сельского поселения Тосненского района  Ленинградской области "</t>
  </si>
  <si>
    <t>Физическая культура</t>
  </si>
  <si>
    <t>Муниципальная программа "Борьба с борщевиком Сосновского на территории Шапкинского сельского поселения Тосненского района Ленинградской области"</t>
  </si>
  <si>
    <t>25 0 00 00000</t>
  </si>
  <si>
    <t>Муниципальная программа "Обеспечение доступным жильем граждан  Шапкинского сельского поселения Тосненского района Ленинградской области 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</si>
  <si>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</si>
  <si>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</si>
  <si>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</si>
  <si>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 xml:space="preserve">Социальные выплаты гражданам, кроме публичных нормативных социальных выплат
</t>
  </si>
  <si>
    <t>Социальное обеспечение населения</t>
  </si>
  <si>
    <t>10</t>
  </si>
  <si>
    <t>06 0 00 00000</t>
  </si>
  <si>
    <t>06 1 00 00000</t>
  </si>
  <si>
    <t>06 1 01 00000</t>
  </si>
  <si>
    <t>06 1 01 10750</t>
  </si>
  <si>
    <t>Мероприятия по содержанию объектов благоустройства на территории сельского поселения</t>
  </si>
  <si>
    <t>99 9 01 13280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</si>
  <si>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</si>
  <si>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Обеспечение проведения выборов и референдумов
</t>
  </si>
  <si>
    <t>99 9 01 12040</t>
  </si>
  <si>
    <t xml:space="preserve">Молодежная политика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</si>
  <si>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</si>
  <si>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Прочие мероприятия по обслуживанию и содержанию автомобильных дорог общего пользования местного значения</t>
  </si>
  <si>
    <t>92 9 01 00030</t>
  </si>
  <si>
    <t>10 0 01 S0140</t>
  </si>
  <si>
    <t>Коммунальное хозяйство</t>
  </si>
  <si>
    <t>Специальные расходы</t>
  </si>
  <si>
    <t>880</t>
  </si>
  <si>
    <t>29 0 00 00000</t>
  </si>
  <si>
    <t>Бюджетные инвестиции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</si>
  <si>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</si>
  <si>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 xml:space="preserve">Муниципальная программа «О содействии участию населения в осуществлении местного самоуправления в иных формах на территории административного центра Шапкинского сельского поселения Тосненского района Ленинградской области - п. Шапки » </t>
  </si>
  <si>
    <t>Муниципальная программа "Развитие физической культуры и молодежной политики  на территории Шапкинского сельского поселения Тосненского района Ленинградской области"</t>
  </si>
  <si>
    <t>2023 год</t>
  </si>
  <si>
    <t>99 9 0160670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</si>
  <si>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</si>
  <si>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>99 9 01 60670</t>
  </si>
  <si>
    <t>Мероприятия в области жилищного хозяйства</t>
  </si>
  <si>
    <t>99 9 01 13770</t>
  </si>
  <si>
    <t>Муниципальная программа "Развитие автомобильных дорог Шапкинского сельского поселения Тосненского района Ленинградской области "</t>
  </si>
  <si>
    <t xml:space="preserve">Обеспечение деятельности органов местного самоуправления  Шапкинского сельского поселения Тосненского района Ленинградской области </t>
  </si>
  <si>
    <t xml:space="preserve">Обеспечение деятельности аппаратов органов  местного самоуправления  Шапкинского сельского поселения Тосненского района Ленинградской области 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</si>
  <si>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</si>
  <si>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</si>
  <si>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</si>
  <si>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Уплата налогов, сборов и иных платежей</t>
  </si>
  <si>
    <t>Муниципальная программа "Благоустройство  территории Шапкинского сельского поселения Тоснеского района Ленинградской области"</t>
  </si>
  <si>
    <t>Мероприятия по обеспечению предупреждения и ликвидации последствий чрезвычайных ситуаций и стихийных бедствий</t>
  </si>
  <si>
    <t>99 9 01 11570</t>
  </si>
  <si>
    <t>Уплата налогов,сборов и иных платежей</t>
  </si>
  <si>
    <t>850</t>
  </si>
  <si>
    <t>Мероприятия по созданию мест (площадок) накопления твердых коммунальных отходов</t>
  </si>
  <si>
    <t>999 01 S4790</t>
  </si>
  <si>
    <t>14 0 00 00000</t>
  </si>
  <si>
    <t xml:space="preserve">Иные межбюджетные трансферты бюджету района из бюджетов поселений на осуществления отдельных полномочий в сфере градостроительной деятельности  (местный бюджет) </t>
  </si>
  <si>
    <t xml:space="preserve">Иные межбюджетные трансферты </t>
  </si>
  <si>
    <t>91 3 01 60610</t>
  </si>
  <si>
    <t>Молодежная политика</t>
  </si>
  <si>
    <t>99 9 01 11680</t>
  </si>
  <si>
    <t>Другие вопросы в области физической культуры и спорта</t>
  </si>
  <si>
    <t>99 9 01 11300</t>
  </si>
  <si>
    <t>Муниципальная программа "Безопасность на территории Шапкинкого сельского поселения Тосненского района Ленинградской области "</t>
  </si>
  <si>
    <t>Муниципальная программа "Энергосбережение и повышение  энергетической эффективности на территории Шапкинского сельского поселения Тосненского района Ленинградской области "</t>
  </si>
  <si>
    <t>2024 год</t>
  </si>
  <si>
    <t>Комплекс процессных мероприятий</t>
  </si>
  <si>
    <t>04 4 00 00000</t>
  </si>
  <si>
    <t>Комплекс процессных мероприятий "Развитие физической культуры и спорта"</t>
  </si>
  <si>
    <t>04 4 01 00000</t>
  </si>
  <si>
    <t xml:space="preserve">Мероприятия по организации и проведению физкультурных спортивно-массовых мероприятий </t>
  </si>
  <si>
    <t>04 4 01 13300</t>
  </si>
  <si>
    <t>Комплекс процессных мероприятий "Организация и проведение молодежных массовых мероприятий"</t>
  </si>
  <si>
    <t>04 4 02 00000</t>
  </si>
  <si>
    <t xml:space="preserve">Мероприятия в сфере молодежной политики </t>
  </si>
  <si>
    <t>04 4 02 11680</t>
  </si>
  <si>
    <t>08 4 00 00000</t>
  </si>
  <si>
    <t xml:space="preserve">Комплекс процессных мероприятий  "Обеспечения пожарной безопасности" </t>
  </si>
  <si>
    <t>08 4 02 00000</t>
  </si>
  <si>
    <t xml:space="preserve">Мероприятия в области пожарной безопасности  </t>
  </si>
  <si>
    <t>08 4 02 11620</t>
  </si>
  <si>
    <t>Комплекс процессных мероприятий  "Мероприятия по обеспечению правопорядка и профилактика правонарушений"</t>
  </si>
  <si>
    <t>08  4 04 00000</t>
  </si>
  <si>
    <t>08 4 04 11550</t>
  </si>
  <si>
    <t>Комплекс процессных мероприятий  "Обеспечение безопасности на водных объектах"</t>
  </si>
  <si>
    <t>08  4 05 00000</t>
  </si>
  <si>
    <t>08 4 05 13370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</si>
  <si>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</si>
  <si>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</si>
  <si>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</si>
  <si>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</si>
  <si>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</si>
  <si>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</si>
  <si>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10 4 01 10120</t>
  </si>
  <si>
    <t>11 4 00 00000</t>
  </si>
  <si>
    <t>Комплекс процессных мероприятий "Организация газоснабжения"</t>
  </si>
  <si>
    <t>11 4 01 00000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</si>
  <si>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(местный бюджет)</t>
  </si>
  <si>
    <t>11 4 01 04200</t>
  </si>
  <si>
    <t>Мероприятия, направленные на достижение целей проектов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</si>
  <si>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</si>
  <si>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</si>
  <si>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</si>
  <si>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</si>
  <si>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 xml:space="preserve">Мероприятия по содержанию объектов благоустройства территории  Шапкинского сельского поселения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</si>
  <si>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</si>
  <si>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</si>
  <si>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</si>
  <si>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</si>
  <si>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</si>
  <si>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Мероприятия по повышению надежности и энергетической эффективности</t>
  </si>
  <si>
    <t>14 4 01 13180</t>
  </si>
  <si>
    <t>15 0 00 00000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</si>
  <si>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</si>
  <si>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</si>
  <si>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</si>
  <si>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</si>
  <si>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 4 01 S4660</t>
  </si>
  <si>
    <t>29  4 00 00000</t>
  </si>
  <si>
    <t>29 4 01 00000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</si>
  <si>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</si>
  <si>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29 4 01 S4770</t>
  </si>
  <si>
    <t>25 4 00 00000</t>
  </si>
  <si>
    <t>Комплекс процессных мероприятий"Реализация мероприятий по борьбе с борщевиком Сосновского"</t>
  </si>
  <si>
    <t>25 4 01 00000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</si>
  <si>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</si>
  <si>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>25 4 01 14310</t>
  </si>
  <si>
    <t>12 8 00 00000</t>
  </si>
  <si>
    <t>Мероприятия, направленные на достижение цели федерального проекта "Чистая страна"</t>
  </si>
  <si>
    <t>12 8 01 00000</t>
  </si>
  <si>
    <t>12 8 01 S4790</t>
  </si>
  <si>
    <t>Мероприятия в области коммунального  хозяйства, направленные для обеспечения условий проживания населения,отвечающих стандартам качества</t>
  </si>
  <si>
    <t>Мероприятие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</si>
  <si>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Мероприятия по безопасности людей  на водных объектах </t>
  </si>
  <si>
    <t>Иные межбюджетные трансферты бюджету района из бюджетов поселений на  осуществления  полномочий по формированию архивных фондов (местный бюджет)</t>
  </si>
  <si>
    <t>Другие вопросы в области национальной безопасности и правоохранительной деятельиости</t>
  </si>
  <si>
    <t xml:space="preserve"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на 2023 год и плановый период 2024 и 2025 годов </t>
  </si>
  <si>
    <t>2025 год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</si>
  <si>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</si>
  <si>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>99 9 01 14310</t>
  </si>
  <si>
    <t>99 9 01 10100</t>
  </si>
  <si>
    <t>99 9 01 10110</t>
  </si>
  <si>
    <t>400</t>
  </si>
  <si>
    <t>410</t>
  </si>
  <si>
    <t>99 9 01 04200</t>
  </si>
  <si>
    <t xml:space="preserve"> Приложение  № 3                                                                                                                 к решению совета депутатов Шапкинского сельского поселения Тосненского района Ленинградской области                                                           от  23.12.2022  №115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</si>
</sst>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?"/>
    <numFmt numFmtId="167" formatCode="0.000"/>
    <numFmt numFmtId="168" formatCode="#,##0.00000"/>
    <numFmt numFmtId="169" formatCode="000000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2" borderId="1"/>
    <xf numFmtId="0" fontId="10" fillId="2" borderId="1"/>
    <xf numFmtId="0" fontId="10" fillId="2" borderId="1"/>
    <xf numFmtId="0" fontId="10" fillId="2" borderId="1"/>
    <xf numFmtId="0" fontId="1" fillId="2" borderId="1"/>
    <xf numFmtId="0" fontId="11" fillId="2" borderId="1"/>
    <xf numFmtId="0" fontId="11" fillId="2" borderId="1"/>
    <xf numFmtId="0" fontId="11" fillId="2" borderId="1"/>
    <xf numFmtId="0" fontId="11" fillId="2" borderId="1"/>
    <xf numFmtId="0" fontId="12" fillId="2" borderId="1"/>
    <xf numFmtId="0" fontId="11" fillId="2" borderId="1"/>
    <xf numFmtId="9" fontId="13" fillId="2" borderId="1" applyFont="0" applyFill="0" applyBorder="0" applyAlignment="0" applyProtection="0"/>
    <xf numFmtId="9" fontId="4" fillId="2" borderId="1" applyFont="0" applyFill="0" applyBorder="0" applyAlignment="0" applyProtection="0"/>
    <xf numFmtId="164" fontId="4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164" fontId="13" fillId="2" borderId="1" applyFont="0" applyFill="0" applyBorder="0" applyAlignment="0" applyProtection="0"/>
    <xf numFmtId="0" fontId="1" fillId="2" borderId="1"/>
    <xf numFmtId="0" fontId="4" fillId="2" borderId="1"/>
    <xf numFmtId="0" fontId="1" fillId="2" borderId="1"/>
    <xf numFmtId="0" fontId="10" fillId="2" borderId="1"/>
    <xf numFmtId="0" fontId="10" fillId="2" borderId="1"/>
  </cellStyleXfs>
  <cellXfs count="90">
    <xf numFmtId="0" fontId="0" fillId="0" borderId="0" xfId="0"/>
    <xf numFmtId="0" fontId="5" fillId="3" borderId="0" xfId="0" applyFont="1" applyFill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167" fontId="7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top" wrapText="1"/>
    </xf>
    <xf numFmtId="168" fontId="3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top"/>
    </xf>
    <xf numFmtId="168" fontId="3" fillId="3" borderId="2" xfId="0" applyNumberFormat="1" applyFont="1" applyFill="1" applyBorder="1" applyAlignment="1">
      <alignment horizontal="center" vertical="top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top" wrapText="1"/>
    </xf>
    <xf numFmtId="49" fontId="3" fillId="3" borderId="2" xfId="0" applyNumberFormat="1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168" fontId="2" fillId="3" borderId="2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169" fontId="2" fillId="3" borderId="2" xfId="5" applyNumberFormat="1" applyFont="1" applyFill="1" applyBorder="1" applyAlignment="1">
      <alignment vertical="center" wrapText="1"/>
    </xf>
    <xf numFmtId="49" fontId="2" fillId="3" borderId="2" xfId="6" applyNumberFormat="1" applyFont="1" applyFill="1" applyBorder="1" applyAlignment="1">
      <alignment horizontal="center" vertical="center" wrapText="1"/>
    </xf>
    <xf numFmtId="169" fontId="3" fillId="3" borderId="2" xfId="5" applyNumberFormat="1" applyFont="1" applyFill="1" applyBorder="1" applyAlignment="1">
      <alignment vertical="center" wrapText="1"/>
    </xf>
    <xf numFmtId="49" fontId="3" fillId="3" borderId="2" xfId="5" applyNumberFormat="1" applyFont="1" applyFill="1" applyBorder="1" applyAlignment="1">
      <alignment horizontal="center" vertical="center" wrapText="1"/>
    </xf>
    <xf numFmtId="49" fontId="3" fillId="3" borderId="2" xfId="6" applyNumberFormat="1" applyFont="1" applyFill="1" applyBorder="1" applyAlignment="1">
      <alignment horizontal="center" vertical="center" wrapText="1"/>
    </xf>
    <xf numFmtId="169" fontId="3" fillId="3" borderId="2" xfId="6" applyNumberFormat="1" applyFont="1" applyFill="1" applyBorder="1" applyAlignment="1">
      <alignment horizontal="left" vertical="center" wrapText="1"/>
    </xf>
    <xf numFmtId="169" fontId="3" fillId="3" borderId="2" xfId="6" applyNumberFormat="1" applyFont="1" applyFill="1" applyBorder="1" applyAlignment="1">
      <alignment vertical="top" wrapText="1"/>
    </xf>
    <xf numFmtId="0" fontId="16" fillId="3" borderId="0" xfId="0" applyFont="1" applyFill="1"/>
    <xf numFmtId="0" fontId="2" fillId="3" borderId="2" xfId="2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top" wrapText="1"/>
    </xf>
    <xf numFmtId="49" fontId="3" fillId="3" borderId="2" xfId="6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center" vertical="top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>
      <alignment horizontal="center" vertical="top"/>
    </xf>
    <xf numFmtId="0" fontId="17" fillId="3" borderId="2" xfId="0" applyFont="1" applyFill="1" applyBorder="1" applyAlignment="1">
      <alignment horizontal="center" vertical="top"/>
    </xf>
    <xf numFmtId="0" fontId="16" fillId="3" borderId="2" xfId="0" applyFont="1" applyFill="1" applyBorder="1" applyAlignment="1">
      <alignment horizontal="left" vertical="top"/>
    </xf>
    <xf numFmtId="49" fontId="3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left" vertical="center" wrapText="1"/>
    </xf>
    <xf numFmtId="49" fontId="18" fillId="3" borderId="2" xfId="6" applyNumberFormat="1" applyFont="1" applyFill="1" applyBorder="1" applyAlignment="1">
      <alignment horizontal="center" vertical="center" wrapText="1"/>
    </xf>
    <xf numFmtId="49" fontId="2" fillId="3" borderId="2" xfId="6" applyNumberFormat="1" applyFont="1" applyFill="1" applyBorder="1" applyAlignment="1">
      <alignment horizontal="left" vertical="center" wrapText="1"/>
    </xf>
    <xf numFmtId="2" fontId="3" fillId="3" borderId="2" xfId="6" applyNumberFormat="1" applyFont="1" applyFill="1" applyBorder="1" applyAlignment="1">
      <alignment horizontal="left" vertical="center" wrapText="1"/>
    </xf>
    <xf numFmtId="0" fontId="18" fillId="3" borderId="2" xfId="6" applyNumberFormat="1" applyFont="1" applyFill="1" applyBorder="1" applyAlignment="1">
      <alignment horizontal="left" vertical="center" wrapText="1"/>
    </xf>
    <xf numFmtId="0" fontId="2" fillId="3" borderId="2" xfId="6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1" applyFont="1" applyFill="1" applyBorder="1" applyAlignment="1">
      <alignment horizontal="left" vertical="center" wrapText="1"/>
    </xf>
    <xf numFmtId="49" fontId="3" fillId="3" borderId="6" xfId="6" applyNumberFormat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 shrinkToFit="1"/>
    </xf>
    <xf numFmtId="0" fontId="16" fillId="3" borderId="0" xfId="0" applyFont="1" applyFill="1" applyAlignment="1">
      <alignment vertical="top" wrapText="1" shrinkToFi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1" applyNumberFormat="1" applyFont="1" applyFill="1" applyBorder="1" applyAlignment="1">
      <alignment horizontal="center" vertical="top" wrapText="1"/>
    </xf>
  </cellXfs>
  <cellStyles count="24">
    <cellStyle name="Обычный" xfId="0" builtinId="0"/>
    <cellStyle name="Обычный 13" xfId="23"/>
    <cellStyle name="Обычный 2" xfId="1"/>
    <cellStyle name="Обычный 2 2" xfId="9"/>
    <cellStyle name="Обычный 2 2 2" xfId="20"/>
    <cellStyle name="Обычный 3" xfId="2"/>
    <cellStyle name="Обычный 3 2" xfId="8"/>
    <cellStyle name="Обычный 3 3" xfId="19"/>
    <cellStyle name="Обычный 3 4" xfId="7"/>
    <cellStyle name="Обычный 4" xfId="3"/>
    <cellStyle name="Обычный 4 2" xfId="10"/>
    <cellStyle name="Обычный 5" xfId="4"/>
    <cellStyle name="Обычный 5 2" xfId="21"/>
    <cellStyle name="Обычный 5 3" xfId="11"/>
    <cellStyle name="Обычный 7" xfId="5"/>
    <cellStyle name="Обычный 9" xfId="22"/>
    <cellStyle name="Обычный_Приложения 1-9 к бюджету 2007 Поправка" xfId="6"/>
    <cellStyle name="Процентный 2" xfId="12"/>
    <cellStyle name="Процентный 2 2" xfId="13"/>
    <cellStyle name="Финансовый 2" xfId="14"/>
    <cellStyle name="Финансовый 2 10" xfId="15"/>
    <cellStyle name="Финансовый 2 11" xfId="16"/>
    <cellStyle name="Финансовый 2 8" xfId="17"/>
    <cellStyle name="Финансовый 2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3"/>
  <sheetViews>
    <sheetView tabSelected="1" view="pageBreakPreview" topLeftCell="A77" zoomScaleNormal="100" zoomScaleSheetLayoutView="100" workbookViewId="0">
      <selection activeCell="C134" sqref="C134"/>
    </sheetView>
  </sheetViews>
  <sheetFormatPr defaultRowHeight="15" x14ac:dyDescent="0.25"/>
  <cols>
    <col min="1" max="1" width="61.42578125" style="61" customWidth="1"/>
    <col min="2" max="2" width="16.42578125" style="62" customWidth="1"/>
    <col min="3" max="5" width="7.42578125" style="62" customWidth="1"/>
    <col min="6" max="8" width="16.42578125" style="62" customWidth="1"/>
    <col min="9" max="11" width="9.140625" style="57"/>
    <col min="12" max="99" width="9.140625" style="57" customWidth="1"/>
    <col min="100" max="16384" width="9.140625" style="57"/>
  </cols>
  <sheetData>
    <row r="1" spans="1:10" s="7" customFormat="1" ht="32.25" customHeight="1" x14ac:dyDescent="0.25">
      <c r="A1" s="10"/>
      <c r="B1" s="9"/>
      <c r="C1" s="8"/>
      <c r="D1" s="8"/>
      <c r="E1" s="8"/>
      <c r="G1" s="84" t="s">
        <v>246</v>
      </c>
      <c r="H1" s="85"/>
      <c r="I1" s="85"/>
      <c r="J1" s="85"/>
    </row>
    <row r="2" spans="1:10" s="7" customFormat="1" ht="36.75" customHeight="1" x14ac:dyDescent="0.25">
      <c r="A2" s="10"/>
      <c r="B2" s="9"/>
      <c r="C2" s="8"/>
      <c r="D2" s="8"/>
      <c r="E2" s="8"/>
      <c r="G2" s="85"/>
      <c r="H2" s="85"/>
      <c r="I2" s="85"/>
      <c r="J2" s="85"/>
    </row>
    <row r="3" spans="1:10" s="7" customFormat="1" ht="30.75" customHeight="1" x14ac:dyDescent="0.25">
      <c r="A3" s="10"/>
      <c r="B3" s="9"/>
      <c r="C3" s="8"/>
      <c r="D3" s="8"/>
      <c r="E3" s="8"/>
      <c r="G3" s="85"/>
      <c r="H3" s="85"/>
      <c r="I3" s="85"/>
      <c r="J3" s="85"/>
    </row>
    <row r="4" spans="1:10" s="7" customFormat="1" ht="26.25" customHeight="1" x14ac:dyDescent="0.25">
      <c r="A4" s="86" t="s">
        <v>102</v>
      </c>
      <c r="B4" s="86"/>
      <c r="C4" s="86"/>
      <c r="D4" s="86"/>
      <c r="E4" s="86"/>
      <c r="F4" s="86"/>
      <c r="G4" s="86"/>
      <c r="H4" s="86"/>
    </row>
    <row r="5" spans="1:10" s="7" customFormat="1" ht="85.5" customHeight="1" x14ac:dyDescent="0.25">
      <c r="A5" s="86" t="s">
        <v>237</v>
      </c>
      <c r="B5" s="86"/>
      <c r="C5" s="86"/>
      <c r="D5" s="86"/>
      <c r="E5" s="86"/>
      <c r="F5" s="86"/>
      <c r="G5" s="86"/>
      <c r="H5" s="86"/>
    </row>
    <row r="6" spans="1:10" s="7" customFormat="1" ht="15.6" customHeight="1" x14ac:dyDescent="0.25">
      <c r="A6" s="82"/>
      <c r="B6" s="82"/>
      <c r="C6" s="82"/>
      <c r="D6" s="82"/>
      <c r="E6" s="82"/>
      <c r="F6" s="6"/>
    </row>
    <row r="7" spans="1:10" s="5" customFormat="1" ht="35.25" customHeight="1" x14ac:dyDescent="0.25">
      <c r="A7" s="88" t="s">
        <v>0</v>
      </c>
      <c r="B7" s="89" t="s">
        <v>1</v>
      </c>
      <c r="C7" s="89" t="s">
        <v>2</v>
      </c>
      <c r="D7" s="88" t="s">
        <v>3</v>
      </c>
      <c r="E7" s="88" t="s">
        <v>4</v>
      </c>
      <c r="F7" s="87" t="s">
        <v>36</v>
      </c>
      <c r="G7" s="87"/>
      <c r="H7" s="87"/>
    </row>
    <row r="8" spans="1:10" s="5" customFormat="1" ht="15.75" customHeight="1" x14ac:dyDescent="0.25">
      <c r="A8" s="88"/>
      <c r="B8" s="89"/>
      <c r="C8" s="89"/>
      <c r="D8" s="88"/>
      <c r="E8" s="88"/>
      <c r="F8" s="4" t="s">
        <v>136</v>
      </c>
      <c r="G8" s="4" t="s">
        <v>166</v>
      </c>
      <c r="H8" s="4" t="s">
        <v>238</v>
      </c>
    </row>
    <row r="9" spans="1:10" s="5" customFormat="1" ht="15.75" x14ac:dyDescent="0.25">
      <c r="A9" s="11" t="s">
        <v>37</v>
      </c>
      <c r="B9" s="11" t="s">
        <v>38</v>
      </c>
      <c r="C9" s="11" t="s">
        <v>39</v>
      </c>
      <c r="D9" s="11" t="s">
        <v>40</v>
      </c>
      <c r="E9" s="12">
        <v>5</v>
      </c>
      <c r="F9" s="13">
        <v>6</v>
      </c>
      <c r="G9" s="12">
        <v>7</v>
      </c>
      <c r="H9" s="13">
        <v>8</v>
      </c>
    </row>
    <row r="10" spans="1:10" s="49" customFormat="1" ht="15.75" x14ac:dyDescent="0.25">
      <c r="A10" s="47" t="s">
        <v>5</v>
      </c>
      <c r="B10" s="83"/>
      <c r="C10" s="22"/>
      <c r="D10" s="83"/>
      <c r="E10" s="83"/>
      <c r="F10" s="48">
        <f>F11+F124</f>
        <v>12840.166000000001</v>
      </c>
      <c r="G10" s="48">
        <f>G11+G124</f>
        <v>9442.6996399999989</v>
      </c>
      <c r="H10" s="48">
        <f>H11+H124</f>
        <v>9050.9708400000018</v>
      </c>
    </row>
    <row r="11" spans="1:10" s="49" customFormat="1" ht="15.75" x14ac:dyDescent="0.25">
      <c r="A11" s="47" t="s">
        <v>45</v>
      </c>
      <c r="B11" s="83"/>
      <c r="C11" s="22"/>
      <c r="D11" s="83"/>
      <c r="E11" s="83"/>
      <c r="F11" s="48">
        <f>F12+F31+F48+F67+F73+F90+F97+F104+F111</f>
        <v>6281.0430000000006</v>
      </c>
      <c r="G11" s="48">
        <f>G12+G31+G48+G67+G73+G90+G97+G104+G111</f>
        <v>2100</v>
      </c>
      <c r="H11" s="48">
        <f>H12+H31+H48+H67+H73+H90+H97+H104+H111</f>
        <v>50</v>
      </c>
    </row>
    <row r="12" spans="1:10" s="49" customFormat="1" ht="69.75" customHeight="1" x14ac:dyDescent="0.25">
      <c r="A12" s="46" t="s">
        <v>135</v>
      </c>
      <c r="B12" s="3" t="s">
        <v>47</v>
      </c>
      <c r="C12" s="22"/>
      <c r="D12" s="83"/>
      <c r="E12" s="83"/>
      <c r="F12" s="21">
        <f>F13</f>
        <v>30</v>
      </c>
      <c r="G12" s="21">
        <f t="shared" ref="G12:H12" si="0">G13</f>
        <v>0</v>
      </c>
      <c r="H12" s="21">
        <f t="shared" si="0"/>
        <v>0</v>
      </c>
    </row>
    <row r="13" spans="1:10" s="49" customFormat="1" ht="27" customHeight="1" x14ac:dyDescent="0.25">
      <c r="A13" s="68" t="s">
        <v>167</v>
      </c>
      <c r="B13" s="54" t="s">
        <v>168</v>
      </c>
      <c r="C13" s="22"/>
      <c r="D13" s="83"/>
      <c r="E13" s="83"/>
      <c r="F13" s="21">
        <f>F14+F19</f>
        <v>30</v>
      </c>
      <c r="G13" s="21">
        <f t="shared" ref="G13:H13" si="1">G14+G19</f>
        <v>0</v>
      </c>
      <c r="H13" s="21">
        <f t="shared" si="1"/>
        <v>0</v>
      </c>
    </row>
    <row r="14" spans="1:10" s="49" customFormat="1" ht="31.5" x14ac:dyDescent="0.25">
      <c r="A14" s="69" t="s">
        <v>169</v>
      </c>
      <c r="B14" s="70" t="s">
        <v>170</v>
      </c>
      <c r="C14" s="13"/>
      <c r="D14" s="11"/>
      <c r="E14" s="11"/>
      <c r="F14" s="26">
        <f>F16</f>
        <v>15</v>
      </c>
      <c r="G14" s="26">
        <f>G16</f>
        <v>0</v>
      </c>
      <c r="H14" s="26">
        <f>H16</f>
        <v>0</v>
      </c>
    </row>
    <row r="15" spans="1:10" s="49" customFormat="1" ht="31.5" x14ac:dyDescent="0.25">
      <c r="A15" s="68" t="s">
        <v>171</v>
      </c>
      <c r="B15" s="54" t="s">
        <v>172</v>
      </c>
      <c r="C15" s="13"/>
      <c r="D15" s="11"/>
      <c r="E15" s="11"/>
      <c r="F15" s="26">
        <f>F16</f>
        <v>15</v>
      </c>
      <c r="G15" s="26">
        <f t="shared" ref="G15:H15" si="2">G16</f>
        <v>0</v>
      </c>
      <c r="H15" s="26">
        <f t="shared" si="2"/>
        <v>0</v>
      </c>
    </row>
    <row r="16" spans="1:10" s="49" customFormat="1" ht="31.5" x14ac:dyDescent="0.25">
      <c r="A16" s="63" t="s">
        <v>42</v>
      </c>
      <c r="B16" s="54" t="s">
        <v>172</v>
      </c>
      <c r="C16" s="13">
        <v>200</v>
      </c>
      <c r="D16" s="11"/>
      <c r="E16" s="11"/>
      <c r="F16" s="26">
        <f>F17</f>
        <v>15</v>
      </c>
      <c r="G16" s="26">
        <f t="shared" ref="G16:H17" si="3">G17</f>
        <v>0</v>
      </c>
      <c r="H16" s="26">
        <f t="shared" si="3"/>
        <v>0</v>
      </c>
    </row>
    <row r="17" spans="1:8" s="49" customFormat="1" ht="31.5" x14ac:dyDescent="0.25">
      <c r="A17" s="31" t="s">
        <v>43</v>
      </c>
      <c r="B17" s="54" t="s">
        <v>172</v>
      </c>
      <c r="C17" s="13">
        <v>240</v>
      </c>
      <c r="D17" s="11"/>
      <c r="E17" s="11"/>
      <c r="F17" s="26">
        <f>F18</f>
        <v>15</v>
      </c>
      <c r="G17" s="26">
        <f t="shared" si="3"/>
        <v>0</v>
      </c>
      <c r="H17" s="26">
        <f t="shared" si="3"/>
        <v>0</v>
      </c>
    </row>
    <row r="18" spans="1:8" s="49" customFormat="1" ht="15.75" x14ac:dyDescent="0.25">
      <c r="A18" s="31" t="s">
        <v>104</v>
      </c>
      <c r="B18" s="54" t="s">
        <v>172</v>
      </c>
      <c r="C18" s="13">
        <v>240</v>
      </c>
      <c r="D18" s="11" t="s">
        <v>28</v>
      </c>
      <c r="E18" s="11" t="s">
        <v>12</v>
      </c>
      <c r="F18" s="26">
        <v>15</v>
      </c>
      <c r="G18" s="26">
        <v>0</v>
      </c>
      <c r="H18" s="26">
        <v>0</v>
      </c>
    </row>
    <row r="19" spans="1:8" s="49" customFormat="1" ht="31.5" x14ac:dyDescent="0.25">
      <c r="A19" s="69" t="s">
        <v>173</v>
      </c>
      <c r="B19" s="70" t="s">
        <v>174</v>
      </c>
      <c r="C19" s="13"/>
      <c r="D19" s="11"/>
      <c r="E19" s="11"/>
      <c r="F19" s="26">
        <f t="shared" ref="F19:H20" si="4">F20</f>
        <v>15</v>
      </c>
      <c r="G19" s="26">
        <f t="shared" si="4"/>
        <v>0</v>
      </c>
      <c r="H19" s="26">
        <f t="shared" si="4"/>
        <v>0</v>
      </c>
    </row>
    <row r="20" spans="1:8" s="49" customFormat="1" ht="15.75" x14ac:dyDescent="0.25">
      <c r="A20" s="71" t="s">
        <v>175</v>
      </c>
      <c r="B20" s="51" t="s">
        <v>176</v>
      </c>
      <c r="C20" s="13"/>
      <c r="D20" s="11"/>
      <c r="E20" s="11"/>
      <c r="F20" s="26">
        <f t="shared" si="4"/>
        <v>15</v>
      </c>
      <c r="G20" s="26">
        <f t="shared" si="4"/>
        <v>0</v>
      </c>
      <c r="H20" s="26">
        <f t="shared" si="4"/>
        <v>0</v>
      </c>
    </row>
    <row r="21" spans="1:8" s="49" customFormat="1" ht="31.5" x14ac:dyDescent="0.25">
      <c r="A21" s="63" t="s">
        <v>42</v>
      </c>
      <c r="B21" s="2" t="s">
        <v>176</v>
      </c>
      <c r="C21" s="13">
        <v>200</v>
      </c>
      <c r="D21" s="11"/>
      <c r="E21" s="11"/>
      <c r="F21" s="26">
        <f>F22</f>
        <v>15</v>
      </c>
      <c r="G21" s="26">
        <f t="shared" ref="G21:H22" si="5">G22</f>
        <v>0</v>
      </c>
      <c r="H21" s="26">
        <f t="shared" si="5"/>
        <v>0</v>
      </c>
    </row>
    <row r="22" spans="1:8" s="49" customFormat="1" ht="31.5" x14ac:dyDescent="0.25">
      <c r="A22" s="31" t="s">
        <v>43</v>
      </c>
      <c r="B22" s="2" t="s">
        <v>176</v>
      </c>
      <c r="C22" s="13">
        <v>240</v>
      </c>
      <c r="D22" s="11"/>
      <c r="E22" s="11"/>
      <c r="F22" s="26">
        <f>F23</f>
        <v>15</v>
      </c>
      <c r="G22" s="26">
        <f t="shared" si="5"/>
        <v>0</v>
      </c>
      <c r="H22" s="26">
        <f t="shared" si="5"/>
        <v>0</v>
      </c>
    </row>
    <row r="23" spans="1:8" s="49" customFormat="1" ht="15.75" x14ac:dyDescent="0.25">
      <c r="A23" s="31" t="s">
        <v>123</v>
      </c>
      <c r="B23" s="2" t="s">
        <v>176</v>
      </c>
      <c r="C23" s="13">
        <v>240</v>
      </c>
      <c r="D23" s="11" t="s">
        <v>25</v>
      </c>
      <c r="E23" s="11" t="s">
        <v>25</v>
      </c>
      <c r="F23" s="26">
        <v>15</v>
      </c>
      <c r="G23" s="26">
        <v>0</v>
      </c>
      <c r="H23" s="26">
        <v>0</v>
      </c>
    </row>
    <row r="24" spans="1:8" s="49" customFormat="1" ht="47.25" hidden="1" x14ac:dyDescent="0.25">
      <c r="A24" s="50" t="s">
        <v>107</v>
      </c>
      <c r="B24" s="51" t="s">
        <v>114</v>
      </c>
      <c r="C24" s="22"/>
      <c r="D24" s="83"/>
      <c r="E24" s="83"/>
      <c r="F24" s="21">
        <f t="shared" ref="F24:F29" si="6">F25</f>
        <v>0</v>
      </c>
      <c r="G24" s="21">
        <f t="shared" ref="G24:H29" si="7">G25</f>
        <v>0</v>
      </c>
      <c r="H24" s="21">
        <f t="shared" si="7"/>
        <v>0</v>
      </c>
    </row>
    <row r="25" spans="1:8" s="49" customFormat="1" ht="15.75" hidden="1" x14ac:dyDescent="0.25">
      <c r="A25" s="52" t="s">
        <v>108</v>
      </c>
      <c r="B25" s="53" t="s">
        <v>115</v>
      </c>
      <c r="C25" s="13"/>
      <c r="D25" s="11"/>
      <c r="E25" s="11"/>
      <c r="F25" s="26">
        <f t="shared" si="6"/>
        <v>0</v>
      </c>
      <c r="G25" s="26">
        <f t="shared" si="7"/>
        <v>0</v>
      </c>
      <c r="H25" s="26">
        <f t="shared" si="7"/>
        <v>0</v>
      </c>
    </row>
    <row r="26" spans="1:8" s="49" customFormat="1" ht="31.5" hidden="1" x14ac:dyDescent="0.25">
      <c r="A26" s="52" t="s">
        <v>109</v>
      </c>
      <c r="B26" s="54" t="s">
        <v>116</v>
      </c>
      <c r="C26" s="13"/>
      <c r="D26" s="11"/>
      <c r="E26" s="11"/>
      <c r="F26" s="26">
        <f t="shared" si="6"/>
        <v>0</v>
      </c>
      <c r="G26" s="26">
        <f t="shared" si="7"/>
        <v>0</v>
      </c>
      <c r="H26" s="26">
        <f t="shared" si="7"/>
        <v>0</v>
      </c>
    </row>
    <row r="27" spans="1:8" s="49" customFormat="1" ht="47.25" hidden="1" x14ac:dyDescent="0.25">
      <c r="A27" s="55" t="s">
        <v>110</v>
      </c>
      <c r="B27" s="53" t="s">
        <v>117</v>
      </c>
      <c r="C27" s="13"/>
      <c r="D27" s="11"/>
      <c r="E27" s="11"/>
      <c r="F27" s="26">
        <f t="shared" si="6"/>
        <v>0</v>
      </c>
      <c r="G27" s="26">
        <f t="shared" si="7"/>
        <v>0</v>
      </c>
      <c r="H27" s="26">
        <f t="shared" si="7"/>
        <v>0</v>
      </c>
    </row>
    <row r="28" spans="1:8" s="49" customFormat="1" ht="15.75" hidden="1" x14ac:dyDescent="0.25">
      <c r="A28" s="55" t="s">
        <v>15</v>
      </c>
      <c r="B28" s="53" t="s">
        <v>117</v>
      </c>
      <c r="C28" s="13">
        <v>300</v>
      </c>
      <c r="D28" s="11"/>
      <c r="E28" s="11"/>
      <c r="F28" s="26">
        <f t="shared" si="6"/>
        <v>0</v>
      </c>
      <c r="G28" s="26">
        <f t="shared" si="7"/>
        <v>0</v>
      </c>
      <c r="H28" s="26">
        <f t="shared" si="7"/>
        <v>0</v>
      </c>
    </row>
    <row r="29" spans="1:8" s="49" customFormat="1" ht="34.5" hidden="1" customHeight="1" x14ac:dyDescent="0.25">
      <c r="A29" s="56" t="s">
        <v>111</v>
      </c>
      <c r="B29" s="53" t="s">
        <v>117</v>
      </c>
      <c r="C29" s="13">
        <v>320</v>
      </c>
      <c r="D29" s="11"/>
      <c r="E29" s="11"/>
      <c r="F29" s="26">
        <f t="shared" si="6"/>
        <v>0</v>
      </c>
      <c r="G29" s="26">
        <f t="shared" si="7"/>
        <v>0</v>
      </c>
      <c r="H29" s="26">
        <f t="shared" si="7"/>
        <v>0</v>
      </c>
    </row>
    <row r="30" spans="1:8" s="49" customFormat="1" ht="15.75" hidden="1" x14ac:dyDescent="0.25">
      <c r="A30" s="55" t="s">
        <v>112</v>
      </c>
      <c r="B30" s="53" t="s">
        <v>117</v>
      </c>
      <c r="C30" s="13">
        <v>320</v>
      </c>
      <c r="D30" s="11" t="s">
        <v>113</v>
      </c>
      <c r="E30" s="11" t="s">
        <v>17</v>
      </c>
      <c r="F30" s="29">
        <v>0</v>
      </c>
      <c r="G30" s="29">
        <v>0</v>
      </c>
      <c r="H30" s="29">
        <v>0</v>
      </c>
    </row>
    <row r="31" spans="1:8" s="49" customFormat="1" ht="52.5" customHeight="1" x14ac:dyDescent="0.25">
      <c r="A31" s="75" t="s">
        <v>164</v>
      </c>
      <c r="B31" s="42" t="s">
        <v>41</v>
      </c>
      <c r="C31" s="27"/>
      <c r="D31" s="42"/>
      <c r="E31" s="42"/>
      <c r="F31" s="21">
        <f>F32</f>
        <v>108.715</v>
      </c>
      <c r="G31" s="21">
        <f t="shared" ref="G31:H31" si="8">G32</f>
        <v>0</v>
      </c>
      <c r="H31" s="21">
        <f t="shared" si="8"/>
        <v>0</v>
      </c>
    </row>
    <row r="32" spans="1:8" s="49" customFormat="1" ht="32.25" customHeight="1" x14ac:dyDescent="0.25">
      <c r="A32" s="68" t="s">
        <v>167</v>
      </c>
      <c r="B32" s="54" t="s">
        <v>177</v>
      </c>
      <c r="C32" s="27"/>
      <c r="D32" s="42"/>
      <c r="E32" s="42"/>
      <c r="F32" s="21">
        <f>F33+F38+F43</f>
        <v>108.715</v>
      </c>
      <c r="G32" s="21">
        <f>G33+G38+G43</f>
        <v>0</v>
      </c>
      <c r="H32" s="21">
        <f>H33+H38+H43</f>
        <v>0</v>
      </c>
    </row>
    <row r="33" spans="1:8" s="49" customFormat="1" ht="33.75" customHeight="1" x14ac:dyDescent="0.25">
      <c r="A33" s="69" t="s">
        <v>178</v>
      </c>
      <c r="B33" s="70" t="s">
        <v>179</v>
      </c>
      <c r="C33" s="27"/>
      <c r="D33" s="42"/>
      <c r="E33" s="42"/>
      <c r="F33" s="21">
        <f>F34</f>
        <v>69.7</v>
      </c>
      <c r="G33" s="21">
        <f t="shared" ref="G33:H34" si="9">G34</f>
        <v>0</v>
      </c>
      <c r="H33" s="21">
        <f t="shared" si="9"/>
        <v>0</v>
      </c>
    </row>
    <row r="34" spans="1:8" s="49" customFormat="1" ht="33.75" customHeight="1" x14ac:dyDescent="0.25">
      <c r="A34" s="71" t="s">
        <v>180</v>
      </c>
      <c r="B34" s="51" t="s">
        <v>181</v>
      </c>
      <c r="C34" s="27"/>
      <c r="D34" s="42"/>
      <c r="E34" s="42"/>
      <c r="F34" s="21">
        <f>F35</f>
        <v>69.7</v>
      </c>
      <c r="G34" s="21">
        <f t="shared" si="9"/>
        <v>0</v>
      </c>
      <c r="H34" s="21">
        <f t="shared" si="9"/>
        <v>0</v>
      </c>
    </row>
    <row r="35" spans="1:8" ht="31.5" x14ac:dyDescent="0.25">
      <c r="A35" s="63" t="s">
        <v>42</v>
      </c>
      <c r="B35" s="54" t="s">
        <v>181</v>
      </c>
      <c r="C35" s="19">
        <v>200</v>
      </c>
      <c r="D35" s="20"/>
      <c r="E35" s="20"/>
      <c r="F35" s="26">
        <f>F36</f>
        <v>69.7</v>
      </c>
      <c r="G35" s="26">
        <f t="shared" ref="G35:H36" si="10">G36</f>
        <v>0</v>
      </c>
      <c r="H35" s="26">
        <f t="shared" si="10"/>
        <v>0</v>
      </c>
    </row>
    <row r="36" spans="1:8" ht="31.5" x14ac:dyDescent="0.25">
      <c r="A36" s="30" t="s">
        <v>43</v>
      </c>
      <c r="B36" s="54" t="s">
        <v>181</v>
      </c>
      <c r="C36" s="19">
        <v>240</v>
      </c>
      <c r="D36" s="20"/>
      <c r="E36" s="20"/>
      <c r="F36" s="26">
        <f>F37</f>
        <v>69.7</v>
      </c>
      <c r="G36" s="26">
        <f t="shared" si="10"/>
        <v>0</v>
      </c>
      <c r="H36" s="26">
        <f t="shared" si="10"/>
        <v>0</v>
      </c>
    </row>
    <row r="37" spans="1:8" ht="47.25" x14ac:dyDescent="0.25">
      <c r="A37" s="63" t="s">
        <v>44</v>
      </c>
      <c r="B37" s="54" t="s">
        <v>181</v>
      </c>
      <c r="C37" s="19">
        <v>240</v>
      </c>
      <c r="D37" s="20" t="s">
        <v>17</v>
      </c>
      <c r="E37" s="20" t="s">
        <v>113</v>
      </c>
      <c r="F37" s="26">
        <v>69.7</v>
      </c>
      <c r="G37" s="26">
        <v>0</v>
      </c>
      <c r="H37" s="26">
        <v>0</v>
      </c>
    </row>
    <row r="38" spans="1:8" ht="55.5" customHeight="1" x14ac:dyDescent="0.25">
      <c r="A38" s="74" t="s">
        <v>182</v>
      </c>
      <c r="B38" s="54" t="s">
        <v>183</v>
      </c>
      <c r="C38" s="19"/>
      <c r="D38" s="20"/>
      <c r="E38" s="20"/>
      <c r="F38" s="21">
        <f>F39</f>
        <v>9.0150000000000006</v>
      </c>
      <c r="G38" s="21">
        <f t="shared" ref="G38:H38" si="11">G39</f>
        <v>0</v>
      </c>
      <c r="H38" s="21">
        <f t="shared" si="11"/>
        <v>0</v>
      </c>
    </row>
    <row r="39" spans="1:8" ht="78.75" x14ac:dyDescent="0.25">
      <c r="A39" s="71" t="s">
        <v>233</v>
      </c>
      <c r="B39" s="51" t="s">
        <v>184</v>
      </c>
      <c r="C39" s="19"/>
      <c r="D39" s="20"/>
      <c r="E39" s="20"/>
      <c r="F39" s="26">
        <f>F40</f>
        <v>9.0150000000000006</v>
      </c>
      <c r="G39" s="26">
        <f t="shared" ref="G39:H41" si="12">G40</f>
        <v>0</v>
      </c>
      <c r="H39" s="26">
        <f t="shared" si="12"/>
        <v>0</v>
      </c>
    </row>
    <row r="40" spans="1:8" ht="31.5" x14ac:dyDescent="0.25">
      <c r="A40" s="63" t="s">
        <v>42</v>
      </c>
      <c r="B40" s="54" t="s">
        <v>184</v>
      </c>
      <c r="C40" s="19">
        <v>200</v>
      </c>
      <c r="D40" s="20"/>
      <c r="E40" s="20"/>
      <c r="F40" s="26">
        <f>F41</f>
        <v>9.0150000000000006</v>
      </c>
      <c r="G40" s="26">
        <f t="shared" si="12"/>
        <v>0</v>
      </c>
      <c r="H40" s="26">
        <f t="shared" si="12"/>
        <v>0</v>
      </c>
    </row>
    <row r="41" spans="1:8" ht="31.5" x14ac:dyDescent="0.25">
      <c r="A41" s="30" t="s">
        <v>43</v>
      </c>
      <c r="B41" s="54" t="s">
        <v>184</v>
      </c>
      <c r="C41" s="19">
        <v>240</v>
      </c>
      <c r="D41" s="20"/>
      <c r="E41" s="20"/>
      <c r="F41" s="26">
        <f>F42</f>
        <v>9.0150000000000006</v>
      </c>
      <c r="G41" s="26">
        <f t="shared" si="12"/>
        <v>0</v>
      </c>
      <c r="H41" s="26">
        <f t="shared" si="12"/>
        <v>0</v>
      </c>
    </row>
    <row r="42" spans="1:8" ht="47.25" x14ac:dyDescent="0.25">
      <c r="A42" s="63" t="s">
        <v>44</v>
      </c>
      <c r="B42" s="54" t="s">
        <v>184</v>
      </c>
      <c r="C42" s="19">
        <v>240</v>
      </c>
      <c r="D42" s="20" t="s">
        <v>17</v>
      </c>
      <c r="E42" s="20" t="s">
        <v>113</v>
      </c>
      <c r="F42" s="26">
        <v>9.0150000000000006</v>
      </c>
      <c r="G42" s="26">
        <v>0</v>
      </c>
      <c r="H42" s="26">
        <v>0</v>
      </c>
    </row>
    <row r="43" spans="1:8" ht="31.5" x14ac:dyDescent="0.25">
      <c r="A43" s="73" t="s">
        <v>185</v>
      </c>
      <c r="B43" s="70" t="s">
        <v>186</v>
      </c>
      <c r="C43" s="27"/>
      <c r="D43" s="42"/>
      <c r="E43" s="42"/>
      <c r="F43" s="21">
        <f>F44</f>
        <v>30</v>
      </c>
      <c r="G43" s="21">
        <f t="shared" ref="G43:H46" si="13">G44</f>
        <v>0</v>
      </c>
      <c r="H43" s="21">
        <f t="shared" si="13"/>
        <v>0</v>
      </c>
    </row>
    <row r="44" spans="1:8" ht="31.5" x14ac:dyDescent="0.25">
      <c r="A44" s="71" t="s">
        <v>234</v>
      </c>
      <c r="B44" s="51" t="s">
        <v>187</v>
      </c>
      <c r="C44" s="19"/>
      <c r="D44" s="20"/>
      <c r="E44" s="20"/>
      <c r="F44" s="26">
        <f>F45</f>
        <v>30</v>
      </c>
      <c r="G44" s="26">
        <f t="shared" si="13"/>
        <v>0</v>
      </c>
      <c r="H44" s="26">
        <f t="shared" si="13"/>
        <v>0</v>
      </c>
    </row>
    <row r="45" spans="1:8" ht="31.5" x14ac:dyDescent="0.25">
      <c r="A45" s="63" t="s">
        <v>42</v>
      </c>
      <c r="B45" s="54" t="s">
        <v>187</v>
      </c>
      <c r="C45" s="19">
        <v>200</v>
      </c>
      <c r="D45" s="20"/>
      <c r="E45" s="20"/>
      <c r="F45" s="26">
        <f>F46</f>
        <v>30</v>
      </c>
      <c r="G45" s="26">
        <f t="shared" si="13"/>
        <v>0</v>
      </c>
      <c r="H45" s="26">
        <f t="shared" si="13"/>
        <v>0</v>
      </c>
    </row>
    <row r="46" spans="1:8" ht="31.5" x14ac:dyDescent="0.25">
      <c r="A46" s="30" t="s">
        <v>43</v>
      </c>
      <c r="B46" s="54" t="s">
        <v>187</v>
      </c>
      <c r="C46" s="19">
        <v>240</v>
      </c>
      <c r="D46" s="20"/>
      <c r="E46" s="20"/>
      <c r="F46" s="26">
        <f>F47</f>
        <v>30</v>
      </c>
      <c r="G46" s="26">
        <f t="shared" si="13"/>
        <v>0</v>
      </c>
      <c r="H46" s="26">
        <f t="shared" si="13"/>
        <v>0</v>
      </c>
    </row>
    <row r="47" spans="1:8" ht="47.25" x14ac:dyDescent="0.25">
      <c r="A47" s="63" t="s">
        <v>44</v>
      </c>
      <c r="B47" s="54" t="s">
        <v>187</v>
      </c>
      <c r="C47" s="19">
        <v>240</v>
      </c>
      <c r="D47" s="20" t="s">
        <v>17</v>
      </c>
      <c r="E47" s="20" t="s">
        <v>113</v>
      </c>
      <c r="F47" s="26">
        <v>30</v>
      </c>
      <c r="G47" s="26">
        <v>0</v>
      </c>
      <c r="H47" s="26">
        <v>0</v>
      </c>
    </row>
    <row r="48" spans="1:8" ht="56.25" customHeight="1" x14ac:dyDescent="0.25">
      <c r="A48" s="46" t="s">
        <v>142</v>
      </c>
      <c r="B48" s="42" t="s">
        <v>53</v>
      </c>
      <c r="C48" s="19"/>
      <c r="D48" s="20"/>
      <c r="E48" s="20"/>
      <c r="F48" s="21">
        <f>F49</f>
        <v>2050</v>
      </c>
      <c r="G48" s="21">
        <f t="shared" ref="G48:H49" si="14">G49</f>
        <v>2050</v>
      </c>
      <c r="H48" s="21">
        <f t="shared" si="14"/>
        <v>0</v>
      </c>
    </row>
    <row r="49" spans="1:8" ht="15.75" x14ac:dyDescent="0.25">
      <c r="A49" s="68" t="s">
        <v>167</v>
      </c>
      <c r="B49" s="54" t="s">
        <v>188</v>
      </c>
      <c r="C49" s="27"/>
      <c r="D49" s="42"/>
      <c r="E49" s="42"/>
      <c r="F49" s="21">
        <f>F50</f>
        <v>2050</v>
      </c>
      <c r="G49" s="21">
        <f t="shared" si="14"/>
        <v>2050</v>
      </c>
      <c r="H49" s="21">
        <f t="shared" si="14"/>
        <v>0</v>
      </c>
    </row>
    <row r="50" spans="1:8" ht="94.5" x14ac:dyDescent="0.25">
      <c r="A50" s="73" t="s">
        <v>189</v>
      </c>
      <c r="B50" s="70" t="s">
        <v>190</v>
      </c>
      <c r="C50" s="19"/>
      <c r="D50" s="20"/>
      <c r="E50" s="20"/>
      <c r="F50" s="26">
        <f>F51+F55+F63</f>
        <v>2050</v>
      </c>
      <c r="G50" s="26">
        <f t="shared" ref="G50:H50" si="15">G51+G55+G63</f>
        <v>2050</v>
      </c>
      <c r="H50" s="26">
        <f t="shared" si="15"/>
        <v>0</v>
      </c>
    </row>
    <row r="51" spans="1:8" ht="15.75" x14ac:dyDescent="0.25">
      <c r="A51" s="71" t="s">
        <v>51</v>
      </c>
      <c r="B51" s="51" t="s">
        <v>191</v>
      </c>
      <c r="C51" s="19"/>
      <c r="D51" s="20"/>
      <c r="E51" s="20"/>
      <c r="F51" s="26">
        <f>F52</f>
        <v>1500</v>
      </c>
      <c r="G51" s="26">
        <f t="shared" ref="G51:H51" si="16">G52</f>
        <v>1500</v>
      </c>
      <c r="H51" s="26">
        <f t="shared" si="16"/>
        <v>0</v>
      </c>
    </row>
    <row r="52" spans="1:8" ht="31.5" x14ac:dyDescent="0.25">
      <c r="A52" s="63" t="s">
        <v>42</v>
      </c>
      <c r="B52" s="54" t="s">
        <v>191</v>
      </c>
      <c r="C52" s="19">
        <v>200</v>
      </c>
      <c r="D52" s="20"/>
      <c r="E52" s="20"/>
      <c r="F52" s="26">
        <f>F53</f>
        <v>1500</v>
      </c>
      <c r="G52" s="26">
        <f t="shared" ref="G52:H53" si="17">G53</f>
        <v>1500</v>
      </c>
      <c r="H52" s="26">
        <f t="shared" si="17"/>
        <v>0</v>
      </c>
    </row>
    <row r="53" spans="1:8" ht="31.5" x14ac:dyDescent="0.25">
      <c r="A53" s="31" t="s">
        <v>43</v>
      </c>
      <c r="B53" s="54" t="s">
        <v>191</v>
      </c>
      <c r="C53" s="19">
        <v>240</v>
      </c>
      <c r="D53" s="20"/>
      <c r="E53" s="20"/>
      <c r="F53" s="26">
        <f>F54</f>
        <v>1500</v>
      </c>
      <c r="G53" s="26">
        <f t="shared" si="17"/>
        <v>1500</v>
      </c>
      <c r="H53" s="26">
        <f t="shared" si="17"/>
        <v>0</v>
      </c>
    </row>
    <row r="54" spans="1:8" ht="27" customHeight="1" x14ac:dyDescent="0.25">
      <c r="A54" s="63" t="s">
        <v>31</v>
      </c>
      <c r="B54" s="54" t="s">
        <v>191</v>
      </c>
      <c r="C54" s="19">
        <v>240</v>
      </c>
      <c r="D54" s="20" t="s">
        <v>11</v>
      </c>
      <c r="E54" s="20" t="s">
        <v>20</v>
      </c>
      <c r="F54" s="26">
        <v>1500</v>
      </c>
      <c r="G54" s="26">
        <v>1500</v>
      </c>
      <c r="H54" s="26">
        <v>0</v>
      </c>
    </row>
    <row r="55" spans="1:8" ht="47.25" x14ac:dyDescent="0.25">
      <c r="A55" s="71" t="s">
        <v>192</v>
      </c>
      <c r="B55" s="51" t="s">
        <v>193</v>
      </c>
      <c r="C55" s="19"/>
      <c r="D55" s="20"/>
      <c r="E55" s="20"/>
      <c r="F55" s="26">
        <f>F56</f>
        <v>300</v>
      </c>
      <c r="G55" s="26">
        <f t="shared" ref="G55:H57" si="18">G56</f>
        <v>300</v>
      </c>
      <c r="H55" s="26">
        <f t="shared" si="18"/>
        <v>0</v>
      </c>
    </row>
    <row r="56" spans="1:8" ht="31.5" x14ac:dyDescent="0.25">
      <c r="A56" s="63" t="s">
        <v>42</v>
      </c>
      <c r="B56" s="54" t="s">
        <v>193</v>
      </c>
      <c r="C56" s="19">
        <v>200</v>
      </c>
      <c r="D56" s="20"/>
      <c r="E56" s="20"/>
      <c r="F56" s="26">
        <f>F57</f>
        <v>300</v>
      </c>
      <c r="G56" s="26">
        <f t="shared" si="18"/>
        <v>300</v>
      </c>
      <c r="H56" s="26">
        <f t="shared" si="18"/>
        <v>0</v>
      </c>
    </row>
    <row r="57" spans="1:8" ht="31.5" x14ac:dyDescent="0.25">
      <c r="A57" s="31" t="s">
        <v>43</v>
      </c>
      <c r="B57" s="54" t="s">
        <v>193</v>
      </c>
      <c r="C57" s="19">
        <v>240</v>
      </c>
      <c r="D57" s="20"/>
      <c r="E57" s="20"/>
      <c r="F57" s="26">
        <f>F58</f>
        <v>300</v>
      </c>
      <c r="G57" s="26">
        <f t="shared" si="18"/>
        <v>300</v>
      </c>
      <c r="H57" s="26">
        <f t="shared" si="18"/>
        <v>0</v>
      </c>
    </row>
    <row r="58" spans="1:8" ht="15.75" x14ac:dyDescent="0.25">
      <c r="A58" s="63" t="s">
        <v>31</v>
      </c>
      <c r="B58" s="54" t="s">
        <v>193</v>
      </c>
      <c r="C58" s="19">
        <v>240</v>
      </c>
      <c r="D58" s="20" t="s">
        <v>11</v>
      </c>
      <c r="E58" s="20" t="s">
        <v>20</v>
      </c>
      <c r="F58" s="26">
        <f>1000-700</f>
        <v>300</v>
      </c>
      <c r="G58" s="26">
        <v>300</v>
      </c>
      <c r="H58" s="26">
        <v>0</v>
      </c>
    </row>
    <row r="59" spans="1:8" ht="47.25" hidden="1" x14ac:dyDescent="0.25">
      <c r="A59" s="31" t="s">
        <v>52</v>
      </c>
      <c r="B59" s="20" t="s">
        <v>127</v>
      </c>
      <c r="C59" s="19"/>
      <c r="D59" s="20"/>
      <c r="E59" s="20"/>
      <c r="F59" s="26">
        <f>F60</f>
        <v>0</v>
      </c>
      <c r="G59" s="26">
        <f t="shared" ref="G59:H61" si="19">G60</f>
        <v>0</v>
      </c>
      <c r="H59" s="26">
        <f t="shared" si="19"/>
        <v>0</v>
      </c>
    </row>
    <row r="60" spans="1:8" ht="31.5" hidden="1" x14ac:dyDescent="0.25">
      <c r="A60" s="63" t="s">
        <v>42</v>
      </c>
      <c r="B60" s="20" t="s">
        <v>127</v>
      </c>
      <c r="C60" s="19">
        <v>200</v>
      </c>
      <c r="D60" s="20"/>
      <c r="E60" s="20"/>
      <c r="F60" s="26">
        <f>F61</f>
        <v>0</v>
      </c>
      <c r="G60" s="26">
        <f t="shared" si="19"/>
        <v>0</v>
      </c>
      <c r="H60" s="26">
        <f t="shared" si="19"/>
        <v>0</v>
      </c>
    </row>
    <row r="61" spans="1:8" ht="31.5" hidden="1" x14ac:dyDescent="0.25">
      <c r="A61" s="31" t="s">
        <v>43</v>
      </c>
      <c r="B61" s="20" t="s">
        <v>127</v>
      </c>
      <c r="C61" s="19">
        <v>240</v>
      </c>
      <c r="D61" s="20"/>
      <c r="E61" s="20"/>
      <c r="F61" s="26">
        <f>F62</f>
        <v>0</v>
      </c>
      <c r="G61" s="26">
        <f t="shared" si="19"/>
        <v>0</v>
      </c>
      <c r="H61" s="26">
        <f t="shared" si="19"/>
        <v>0</v>
      </c>
    </row>
    <row r="62" spans="1:8" ht="31.5" hidden="1" customHeight="1" x14ac:dyDescent="0.25">
      <c r="A62" s="63" t="s">
        <v>31</v>
      </c>
      <c r="B62" s="20" t="s">
        <v>127</v>
      </c>
      <c r="C62" s="19">
        <v>240</v>
      </c>
      <c r="D62" s="20" t="s">
        <v>11</v>
      </c>
      <c r="E62" s="20" t="s">
        <v>20</v>
      </c>
      <c r="F62" s="26">
        <v>0</v>
      </c>
      <c r="G62" s="26">
        <v>0</v>
      </c>
      <c r="H62" s="26">
        <v>0</v>
      </c>
    </row>
    <row r="63" spans="1:8" ht="47.25" x14ac:dyDescent="0.25">
      <c r="A63" s="71" t="s">
        <v>125</v>
      </c>
      <c r="B63" s="51" t="s">
        <v>194</v>
      </c>
      <c r="C63" s="19"/>
      <c r="D63" s="20"/>
      <c r="E63" s="20"/>
      <c r="F63" s="26">
        <f>F64</f>
        <v>250</v>
      </c>
      <c r="G63" s="26">
        <f t="shared" ref="G63:H65" si="20">G64</f>
        <v>250</v>
      </c>
      <c r="H63" s="26">
        <f t="shared" si="20"/>
        <v>0</v>
      </c>
    </row>
    <row r="64" spans="1:8" ht="31.5" x14ac:dyDescent="0.25">
      <c r="A64" s="63" t="s">
        <v>42</v>
      </c>
      <c r="B64" s="54" t="s">
        <v>194</v>
      </c>
      <c r="C64" s="19">
        <v>200</v>
      </c>
      <c r="D64" s="20"/>
      <c r="E64" s="20"/>
      <c r="F64" s="26">
        <f>F65</f>
        <v>250</v>
      </c>
      <c r="G64" s="26">
        <f t="shared" si="20"/>
        <v>250</v>
      </c>
      <c r="H64" s="26">
        <f t="shared" si="20"/>
        <v>0</v>
      </c>
    </row>
    <row r="65" spans="1:8" ht="31.5" x14ac:dyDescent="0.25">
      <c r="A65" s="31" t="s">
        <v>43</v>
      </c>
      <c r="B65" s="54" t="s">
        <v>194</v>
      </c>
      <c r="C65" s="19">
        <v>240</v>
      </c>
      <c r="D65" s="20"/>
      <c r="E65" s="20"/>
      <c r="F65" s="26">
        <f>F66</f>
        <v>250</v>
      </c>
      <c r="G65" s="26">
        <f t="shared" si="20"/>
        <v>250</v>
      </c>
      <c r="H65" s="26">
        <f t="shared" si="20"/>
        <v>0</v>
      </c>
    </row>
    <row r="66" spans="1:8" ht="15.75" x14ac:dyDescent="0.25">
      <c r="A66" s="63" t="s">
        <v>31</v>
      </c>
      <c r="B66" s="54" t="s">
        <v>194</v>
      </c>
      <c r="C66" s="19">
        <v>240</v>
      </c>
      <c r="D66" s="20" t="s">
        <v>11</v>
      </c>
      <c r="E66" s="20" t="s">
        <v>20</v>
      </c>
      <c r="F66" s="26">
        <v>250</v>
      </c>
      <c r="G66" s="26">
        <v>250</v>
      </c>
      <c r="H66" s="26">
        <v>0</v>
      </c>
    </row>
    <row r="67" spans="1:8" ht="47.25" x14ac:dyDescent="0.25">
      <c r="A67" s="46" t="s">
        <v>49</v>
      </c>
      <c r="B67" s="24" t="s">
        <v>50</v>
      </c>
      <c r="C67" s="19"/>
      <c r="D67" s="20"/>
      <c r="E67" s="20"/>
      <c r="F67" s="21">
        <f>F68</f>
        <v>500</v>
      </c>
      <c r="G67" s="21">
        <f t="shared" ref="G67:H67" si="21">G68</f>
        <v>0</v>
      </c>
      <c r="H67" s="21">
        <f t="shared" si="21"/>
        <v>0</v>
      </c>
    </row>
    <row r="68" spans="1:8" ht="15.75" x14ac:dyDescent="0.25">
      <c r="A68" s="68" t="s">
        <v>167</v>
      </c>
      <c r="B68" s="54" t="s">
        <v>195</v>
      </c>
      <c r="C68" s="19"/>
      <c r="D68" s="20"/>
      <c r="E68" s="20"/>
      <c r="F68" s="21">
        <f>F69</f>
        <v>500</v>
      </c>
      <c r="G68" s="21">
        <f t="shared" ref="G68:H68" si="22">G69</f>
        <v>0</v>
      </c>
      <c r="H68" s="21">
        <f t="shared" si="22"/>
        <v>0</v>
      </c>
    </row>
    <row r="69" spans="1:8" ht="31.5" x14ac:dyDescent="0.25">
      <c r="A69" s="69" t="s">
        <v>196</v>
      </c>
      <c r="B69" s="70" t="s">
        <v>197</v>
      </c>
      <c r="C69" s="19"/>
      <c r="D69" s="20"/>
      <c r="E69" s="20"/>
      <c r="F69" s="26">
        <f>F70</f>
        <v>500</v>
      </c>
      <c r="G69" s="21">
        <f>G70</f>
        <v>0</v>
      </c>
      <c r="H69" s="21">
        <f>H70</f>
        <v>0</v>
      </c>
    </row>
    <row r="70" spans="1:8" ht="63" x14ac:dyDescent="0.25">
      <c r="A70" s="69" t="s">
        <v>198</v>
      </c>
      <c r="B70" s="70" t="s">
        <v>199</v>
      </c>
      <c r="C70" s="13"/>
      <c r="D70" s="11"/>
      <c r="E70" s="11"/>
      <c r="F70" s="23">
        <f>F71</f>
        <v>500</v>
      </c>
      <c r="G70" s="23">
        <f t="shared" ref="G70:H70" si="23">G71</f>
        <v>0</v>
      </c>
      <c r="H70" s="23">
        <f t="shared" si="23"/>
        <v>0</v>
      </c>
    </row>
    <row r="71" spans="1:8" ht="15.75" x14ac:dyDescent="0.25">
      <c r="A71" s="31" t="s">
        <v>132</v>
      </c>
      <c r="B71" s="54" t="s">
        <v>199</v>
      </c>
      <c r="C71" s="13">
        <v>410</v>
      </c>
      <c r="D71" s="11"/>
      <c r="E71" s="11"/>
      <c r="F71" s="23">
        <f>F72</f>
        <v>500</v>
      </c>
      <c r="G71" s="23">
        <f t="shared" ref="G71:H71" si="24">G72</f>
        <v>0</v>
      </c>
      <c r="H71" s="23">
        <f t="shared" si="24"/>
        <v>0</v>
      </c>
    </row>
    <row r="72" spans="1:8" ht="15.75" x14ac:dyDescent="0.25">
      <c r="A72" s="31" t="s">
        <v>128</v>
      </c>
      <c r="B72" s="54" t="s">
        <v>199</v>
      </c>
      <c r="C72" s="13">
        <v>410</v>
      </c>
      <c r="D72" s="11" t="s">
        <v>22</v>
      </c>
      <c r="E72" s="11" t="s">
        <v>21</v>
      </c>
      <c r="F72" s="26">
        <v>500</v>
      </c>
      <c r="G72" s="23">
        <v>0</v>
      </c>
      <c r="H72" s="23">
        <v>0</v>
      </c>
    </row>
    <row r="73" spans="1:8" ht="68.25" customHeight="1" x14ac:dyDescent="0.25">
      <c r="A73" s="46" t="s">
        <v>149</v>
      </c>
      <c r="B73" s="24" t="s">
        <v>54</v>
      </c>
      <c r="C73" s="13"/>
      <c r="D73" s="11"/>
      <c r="E73" s="11"/>
      <c r="F73" s="21">
        <f>F74+F84</f>
        <v>1188.895</v>
      </c>
      <c r="G73" s="21">
        <f t="shared" ref="G73:H73" si="25">G74</f>
        <v>0</v>
      </c>
      <c r="H73" s="21">
        <f t="shared" si="25"/>
        <v>0</v>
      </c>
    </row>
    <row r="74" spans="1:8" ht="47.25" customHeight="1" x14ac:dyDescent="0.25">
      <c r="A74" s="68" t="s">
        <v>167</v>
      </c>
      <c r="B74" s="54" t="s">
        <v>201</v>
      </c>
      <c r="C74" s="13"/>
      <c r="D74" s="11"/>
      <c r="E74" s="11"/>
      <c r="F74" s="21">
        <f>F80+F75</f>
        <v>1188.895</v>
      </c>
      <c r="G74" s="21">
        <f t="shared" ref="G74:H74" si="26">G80+G75</f>
        <v>0</v>
      </c>
      <c r="H74" s="21">
        <f t="shared" si="26"/>
        <v>0</v>
      </c>
    </row>
    <row r="75" spans="1:8" ht="63" x14ac:dyDescent="0.25">
      <c r="A75" s="69" t="s">
        <v>202</v>
      </c>
      <c r="B75" s="70" t="s">
        <v>203</v>
      </c>
      <c r="C75" s="13"/>
      <c r="D75" s="11"/>
      <c r="E75" s="11"/>
      <c r="F75" s="23">
        <f>F76</f>
        <v>231</v>
      </c>
      <c r="G75" s="23">
        <f t="shared" ref="G75:H75" si="27">G76</f>
        <v>0</v>
      </c>
      <c r="H75" s="23">
        <f t="shared" si="27"/>
        <v>0</v>
      </c>
    </row>
    <row r="76" spans="1:8" ht="47.25" x14ac:dyDescent="0.25">
      <c r="A76" s="68" t="s">
        <v>205</v>
      </c>
      <c r="B76" s="51" t="s">
        <v>204</v>
      </c>
      <c r="C76" s="13"/>
      <c r="D76" s="11"/>
      <c r="E76" s="11"/>
      <c r="F76" s="23">
        <f>F77</f>
        <v>231</v>
      </c>
      <c r="G76" s="23">
        <f t="shared" ref="G76:H78" si="28">G77</f>
        <v>0</v>
      </c>
      <c r="H76" s="23">
        <f t="shared" si="28"/>
        <v>0</v>
      </c>
    </row>
    <row r="77" spans="1:8" ht="31.5" x14ac:dyDescent="0.25">
      <c r="A77" s="63" t="s">
        <v>42</v>
      </c>
      <c r="B77" s="54" t="s">
        <v>204</v>
      </c>
      <c r="C77" s="13">
        <v>200</v>
      </c>
      <c r="D77" s="11"/>
      <c r="E77" s="11"/>
      <c r="F77" s="23">
        <f>F78</f>
        <v>231</v>
      </c>
      <c r="G77" s="23">
        <f t="shared" si="28"/>
        <v>0</v>
      </c>
      <c r="H77" s="23">
        <f t="shared" si="28"/>
        <v>0</v>
      </c>
    </row>
    <row r="78" spans="1:8" ht="31.5" x14ac:dyDescent="0.25">
      <c r="A78" s="31" t="s">
        <v>43</v>
      </c>
      <c r="B78" s="54" t="s">
        <v>204</v>
      </c>
      <c r="C78" s="13">
        <v>240</v>
      </c>
      <c r="D78" s="11"/>
      <c r="E78" s="11"/>
      <c r="F78" s="23">
        <f>F79</f>
        <v>231</v>
      </c>
      <c r="G78" s="23">
        <f t="shared" si="28"/>
        <v>0</v>
      </c>
      <c r="H78" s="23">
        <f t="shared" si="28"/>
        <v>0</v>
      </c>
    </row>
    <row r="79" spans="1:8" ht="15.75" x14ac:dyDescent="0.25">
      <c r="A79" s="31" t="s">
        <v>29</v>
      </c>
      <c r="B79" s="54" t="s">
        <v>204</v>
      </c>
      <c r="C79" s="13">
        <v>240</v>
      </c>
      <c r="D79" s="11" t="s">
        <v>22</v>
      </c>
      <c r="E79" s="11" t="s">
        <v>17</v>
      </c>
      <c r="F79" s="29">
        <v>231</v>
      </c>
      <c r="G79" s="29">
        <v>0</v>
      </c>
      <c r="H79" s="29">
        <v>0</v>
      </c>
    </row>
    <row r="80" spans="1:8" ht="47.25" x14ac:dyDescent="0.25">
      <c r="A80" s="68" t="s">
        <v>206</v>
      </c>
      <c r="B80" s="51" t="s">
        <v>207</v>
      </c>
      <c r="C80" s="13"/>
      <c r="D80" s="11"/>
      <c r="E80" s="11"/>
      <c r="F80" s="29">
        <f>F81</f>
        <v>957.89499999999998</v>
      </c>
      <c r="G80" s="29">
        <f t="shared" ref="G80:H82" si="29">G81</f>
        <v>0</v>
      </c>
      <c r="H80" s="29">
        <f t="shared" si="29"/>
        <v>0</v>
      </c>
    </row>
    <row r="81" spans="1:8" ht="31.5" x14ac:dyDescent="0.25">
      <c r="A81" s="63" t="s">
        <v>42</v>
      </c>
      <c r="B81" s="54" t="s">
        <v>207</v>
      </c>
      <c r="C81" s="13">
        <v>200</v>
      </c>
      <c r="D81" s="11"/>
      <c r="E81" s="11"/>
      <c r="F81" s="29">
        <f>F82</f>
        <v>957.89499999999998</v>
      </c>
      <c r="G81" s="29">
        <f t="shared" si="29"/>
        <v>0</v>
      </c>
      <c r="H81" s="29">
        <f t="shared" si="29"/>
        <v>0</v>
      </c>
    </row>
    <row r="82" spans="1:8" ht="31.5" x14ac:dyDescent="0.25">
      <c r="A82" s="31" t="s">
        <v>43</v>
      </c>
      <c r="B82" s="54" t="s">
        <v>207</v>
      </c>
      <c r="C82" s="13">
        <v>240</v>
      </c>
      <c r="D82" s="11"/>
      <c r="E82" s="11"/>
      <c r="F82" s="29">
        <f>F83</f>
        <v>957.89499999999998</v>
      </c>
      <c r="G82" s="29">
        <f t="shared" si="29"/>
        <v>0</v>
      </c>
      <c r="H82" s="29">
        <f t="shared" si="29"/>
        <v>0</v>
      </c>
    </row>
    <row r="83" spans="1:8" ht="15.75" x14ac:dyDescent="0.25">
      <c r="A83" s="31" t="s">
        <v>29</v>
      </c>
      <c r="B83" s="54" t="s">
        <v>207</v>
      </c>
      <c r="C83" s="13">
        <v>240</v>
      </c>
      <c r="D83" s="11" t="s">
        <v>22</v>
      </c>
      <c r="E83" s="11" t="s">
        <v>17</v>
      </c>
      <c r="F83" s="29">
        <v>957.89499999999998</v>
      </c>
      <c r="G83" s="29">
        <v>0</v>
      </c>
      <c r="H83" s="29">
        <v>0</v>
      </c>
    </row>
    <row r="84" spans="1:8" ht="31.5" hidden="1" x14ac:dyDescent="0.25">
      <c r="A84" s="68" t="s">
        <v>200</v>
      </c>
      <c r="B84" s="54" t="s">
        <v>228</v>
      </c>
      <c r="C84" s="13"/>
      <c r="D84" s="11"/>
      <c r="E84" s="11"/>
      <c r="F84" s="29">
        <f>F85</f>
        <v>0</v>
      </c>
      <c r="G84" s="29">
        <f t="shared" ref="G84:H88" si="30">G85</f>
        <v>0</v>
      </c>
      <c r="H84" s="29">
        <f t="shared" si="30"/>
        <v>0</v>
      </c>
    </row>
    <row r="85" spans="1:8" ht="31.5" hidden="1" x14ac:dyDescent="0.25">
      <c r="A85" s="69" t="s">
        <v>229</v>
      </c>
      <c r="B85" s="70" t="s">
        <v>230</v>
      </c>
      <c r="C85" s="13"/>
      <c r="D85" s="11"/>
      <c r="E85" s="11"/>
      <c r="F85" s="29">
        <f>F86</f>
        <v>0</v>
      </c>
      <c r="G85" s="29">
        <f t="shared" si="30"/>
        <v>0</v>
      </c>
      <c r="H85" s="29">
        <f t="shared" si="30"/>
        <v>0</v>
      </c>
    </row>
    <row r="86" spans="1:8" ht="31.5" hidden="1" x14ac:dyDescent="0.25">
      <c r="A86" s="71" t="s">
        <v>154</v>
      </c>
      <c r="B86" s="51" t="s">
        <v>231</v>
      </c>
      <c r="C86" s="13"/>
      <c r="D86" s="11"/>
      <c r="E86" s="11"/>
      <c r="F86" s="29">
        <f>F87</f>
        <v>0</v>
      </c>
      <c r="G86" s="29">
        <f t="shared" si="30"/>
        <v>0</v>
      </c>
      <c r="H86" s="29">
        <f t="shared" si="30"/>
        <v>0</v>
      </c>
    </row>
    <row r="87" spans="1:8" ht="31.5" hidden="1" x14ac:dyDescent="0.25">
      <c r="A87" s="63" t="s">
        <v>42</v>
      </c>
      <c r="B87" s="54" t="s">
        <v>231</v>
      </c>
      <c r="C87" s="13">
        <v>200</v>
      </c>
      <c r="D87" s="11"/>
      <c r="E87" s="11"/>
      <c r="F87" s="29">
        <f>F88</f>
        <v>0</v>
      </c>
      <c r="G87" s="29">
        <f t="shared" si="30"/>
        <v>0</v>
      </c>
      <c r="H87" s="29">
        <f t="shared" si="30"/>
        <v>0</v>
      </c>
    </row>
    <row r="88" spans="1:8" ht="31.5" hidden="1" x14ac:dyDescent="0.25">
      <c r="A88" s="31" t="s">
        <v>43</v>
      </c>
      <c r="B88" s="54" t="s">
        <v>231</v>
      </c>
      <c r="C88" s="13">
        <v>240</v>
      </c>
      <c r="D88" s="11"/>
      <c r="E88" s="11"/>
      <c r="F88" s="29">
        <f>F89</f>
        <v>0</v>
      </c>
      <c r="G88" s="29">
        <f t="shared" si="30"/>
        <v>0</v>
      </c>
      <c r="H88" s="29">
        <f t="shared" si="30"/>
        <v>0</v>
      </c>
    </row>
    <row r="89" spans="1:8" ht="15.75" hidden="1" x14ac:dyDescent="0.25">
      <c r="A89" s="31" t="s">
        <v>29</v>
      </c>
      <c r="B89" s="54" t="s">
        <v>231</v>
      </c>
      <c r="C89" s="13">
        <v>240</v>
      </c>
      <c r="D89" s="11" t="s">
        <v>22</v>
      </c>
      <c r="E89" s="11" t="s">
        <v>17</v>
      </c>
      <c r="F89" s="29">
        <f>57.6+18.216-57.6-18.216</f>
        <v>0</v>
      </c>
      <c r="G89" s="29">
        <v>0</v>
      </c>
      <c r="H89" s="29">
        <v>0</v>
      </c>
    </row>
    <row r="90" spans="1:8" ht="63" x14ac:dyDescent="0.25">
      <c r="A90" s="46" t="s">
        <v>165</v>
      </c>
      <c r="B90" s="24" t="s">
        <v>156</v>
      </c>
      <c r="C90" s="13"/>
      <c r="D90" s="11"/>
      <c r="E90" s="11"/>
      <c r="F90" s="21">
        <f t="shared" ref="F90:F95" si="31">F91</f>
        <v>50</v>
      </c>
      <c r="G90" s="21">
        <f t="shared" ref="G90:H93" si="32">G91</f>
        <v>50</v>
      </c>
      <c r="H90" s="21">
        <f t="shared" si="32"/>
        <v>50</v>
      </c>
    </row>
    <row r="91" spans="1:8" ht="15.75" x14ac:dyDescent="0.25">
      <c r="A91" s="68" t="s">
        <v>167</v>
      </c>
      <c r="B91" s="54" t="s">
        <v>208</v>
      </c>
      <c r="C91" s="13"/>
      <c r="D91" s="11"/>
      <c r="E91" s="11"/>
      <c r="F91" s="21">
        <f t="shared" si="31"/>
        <v>50</v>
      </c>
      <c r="G91" s="21">
        <f t="shared" si="32"/>
        <v>50</v>
      </c>
      <c r="H91" s="21">
        <f t="shared" si="32"/>
        <v>50</v>
      </c>
    </row>
    <row r="92" spans="1:8" ht="47.25" x14ac:dyDescent="0.25">
      <c r="A92" s="69" t="s">
        <v>209</v>
      </c>
      <c r="B92" s="70" t="s">
        <v>210</v>
      </c>
      <c r="C92" s="13"/>
      <c r="D92" s="11"/>
      <c r="E92" s="11"/>
      <c r="F92" s="21">
        <f t="shared" si="31"/>
        <v>50</v>
      </c>
      <c r="G92" s="21">
        <f t="shared" si="32"/>
        <v>50</v>
      </c>
      <c r="H92" s="21">
        <f t="shared" si="32"/>
        <v>50</v>
      </c>
    </row>
    <row r="93" spans="1:8" ht="31.5" x14ac:dyDescent="0.25">
      <c r="A93" s="68" t="s">
        <v>211</v>
      </c>
      <c r="B93" s="51" t="s">
        <v>212</v>
      </c>
      <c r="C93" s="13"/>
      <c r="D93" s="11"/>
      <c r="E93" s="11"/>
      <c r="F93" s="21">
        <f t="shared" si="31"/>
        <v>50</v>
      </c>
      <c r="G93" s="21">
        <f t="shared" si="32"/>
        <v>50</v>
      </c>
      <c r="H93" s="21">
        <f t="shared" si="32"/>
        <v>50</v>
      </c>
    </row>
    <row r="94" spans="1:8" ht="31.5" x14ac:dyDescent="0.25">
      <c r="A94" s="63" t="s">
        <v>42</v>
      </c>
      <c r="B94" s="54" t="s">
        <v>212</v>
      </c>
      <c r="C94" s="13">
        <v>200</v>
      </c>
      <c r="D94" s="11"/>
      <c r="E94" s="11"/>
      <c r="F94" s="26">
        <f t="shared" si="31"/>
        <v>50</v>
      </c>
      <c r="G94" s="26">
        <f t="shared" ref="G94:H95" si="33">G95</f>
        <v>50</v>
      </c>
      <c r="H94" s="26">
        <f t="shared" si="33"/>
        <v>50</v>
      </c>
    </row>
    <row r="95" spans="1:8" ht="31.5" x14ac:dyDescent="0.25">
      <c r="A95" s="31" t="s">
        <v>43</v>
      </c>
      <c r="B95" s="54" t="s">
        <v>212</v>
      </c>
      <c r="C95" s="13">
        <v>240</v>
      </c>
      <c r="D95" s="11"/>
      <c r="E95" s="11"/>
      <c r="F95" s="26">
        <f t="shared" si="31"/>
        <v>50</v>
      </c>
      <c r="G95" s="26">
        <f t="shared" si="33"/>
        <v>50</v>
      </c>
      <c r="H95" s="26">
        <f t="shared" si="33"/>
        <v>50</v>
      </c>
    </row>
    <row r="96" spans="1:8" ht="15.75" x14ac:dyDescent="0.25">
      <c r="A96" s="79" t="s">
        <v>31</v>
      </c>
      <c r="B96" s="54" t="s">
        <v>212</v>
      </c>
      <c r="C96" s="13">
        <v>240</v>
      </c>
      <c r="D96" s="11" t="s">
        <v>11</v>
      </c>
      <c r="E96" s="11" t="s">
        <v>20</v>
      </c>
      <c r="F96" s="26">
        <v>50</v>
      </c>
      <c r="G96" s="26">
        <v>50</v>
      </c>
      <c r="H96" s="26">
        <v>50</v>
      </c>
    </row>
    <row r="97" spans="1:8" ht="47.25" x14ac:dyDescent="0.25">
      <c r="A97" s="46" t="s">
        <v>105</v>
      </c>
      <c r="B97" s="3" t="s">
        <v>106</v>
      </c>
      <c r="C97" s="13"/>
      <c r="D97" s="11"/>
      <c r="E97" s="11"/>
      <c r="F97" s="21">
        <f t="shared" ref="F97:F102" si="34">F98</f>
        <v>22.1</v>
      </c>
      <c r="G97" s="21">
        <f t="shared" ref="G97:H97" si="35">G98</f>
        <v>0</v>
      </c>
      <c r="H97" s="21">
        <f t="shared" si="35"/>
        <v>0</v>
      </c>
    </row>
    <row r="98" spans="1:8" ht="15.75" x14ac:dyDescent="0.25">
      <c r="A98" s="68" t="s">
        <v>167</v>
      </c>
      <c r="B98" s="54" t="s">
        <v>223</v>
      </c>
      <c r="C98" s="13"/>
      <c r="D98" s="11"/>
      <c r="E98" s="11"/>
      <c r="F98" s="21">
        <f t="shared" si="34"/>
        <v>22.1</v>
      </c>
      <c r="G98" s="21">
        <f t="shared" ref="G98:H100" si="36">G99</f>
        <v>0</v>
      </c>
      <c r="H98" s="21">
        <f t="shared" si="36"/>
        <v>0</v>
      </c>
    </row>
    <row r="99" spans="1:8" ht="31.5" x14ac:dyDescent="0.25">
      <c r="A99" s="69" t="s">
        <v>224</v>
      </c>
      <c r="B99" s="70" t="s">
        <v>225</v>
      </c>
      <c r="C99" s="13"/>
      <c r="D99" s="11"/>
      <c r="E99" s="11"/>
      <c r="F99" s="21">
        <f t="shared" si="34"/>
        <v>22.1</v>
      </c>
      <c r="G99" s="21">
        <f t="shared" si="36"/>
        <v>0</v>
      </c>
      <c r="H99" s="21">
        <f t="shared" si="36"/>
        <v>0</v>
      </c>
    </row>
    <row r="100" spans="1:8" ht="47.25" x14ac:dyDescent="0.25">
      <c r="A100" s="71" t="s">
        <v>226</v>
      </c>
      <c r="B100" s="51" t="s">
        <v>227</v>
      </c>
      <c r="C100" s="13"/>
      <c r="D100" s="11"/>
      <c r="E100" s="11"/>
      <c r="F100" s="26">
        <f t="shared" si="34"/>
        <v>22.1</v>
      </c>
      <c r="G100" s="26">
        <f t="shared" si="36"/>
        <v>0</v>
      </c>
      <c r="H100" s="26">
        <f t="shared" si="36"/>
        <v>0</v>
      </c>
    </row>
    <row r="101" spans="1:8" ht="31.5" x14ac:dyDescent="0.25">
      <c r="A101" s="63" t="s">
        <v>42</v>
      </c>
      <c r="B101" s="54" t="s">
        <v>227</v>
      </c>
      <c r="C101" s="19">
        <v>200</v>
      </c>
      <c r="D101" s="11"/>
      <c r="E101" s="11"/>
      <c r="F101" s="26">
        <f t="shared" si="34"/>
        <v>22.1</v>
      </c>
      <c r="G101" s="26">
        <f t="shared" ref="G101:H102" si="37">G102</f>
        <v>0</v>
      </c>
      <c r="H101" s="26">
        <f t="shared" si="37"/>
        <v>0</v>
      </c>
    </row>
    <row r="102" spans="1:8" ht="31.5" x14ac:dyDescent="0.25">
      <c r="A102" s="31" t="s">
        <v>43</v>
      </c>
      <c r="B102" s="54" t="s">
        <v>227</v>
      </c>
      <c r="C102" s="19">
        <v>240</v>
      </c>
      <c r="D102" s="11"/>
      <c r="E102" s="11"/>
      <c r="F102" s="26">
        <f t="shared" si="34"/>
        <v>22.1</v>
      </c>
      <c r="G102" s="26">
        <f t="shared" si="37"/>
        <v>0</v>
      </c>
      <c r="H102" s="26">
        <f t="shared" si="37"/>
        <v>0</v>
      </c>
    </row>
    <row r="103" spans="1:8" ht="15.75" x14ac:dyDescent="0.25">
      <c r="A103" s="31" t="s">
        <v>29</v>
      </c>
      <c r="B103" s="54" t="s">
        <v>227</v>
      </c>
      <c r="C103" s="19">
        <v>240</v>
      </c>
      <c r="D103" s="11" t="s">
        <v>22</v>
      </c>
      <c r="E103" s="11" t="s">
        <v>17</v>
      </c>
      <c r="F103" s="29">
        <v>22.1</v>
      </c>
      <c r="G103" s="29">
        <v>0</v>
      </c>
      <c r="H103" s="29">
        <v>0</v>
      </c>
    </row>
    <row r="104" spans="1:8" ht="78.75" x14ac:dyDescent="0.25">
      <c r="A104" s="58" t="s">
        <v>134</v>
      </c>
      <c r="B104" s="3" t="s">
        <v>213</v>
      </c>
      <c r="C104" s="27"/>
      <c r="D104" s="83"/>
      <c r="E104" s="83"/>
      <c r="F104" s="28">
        <f t="shared" ref="F104:F106" si="38">F105</f>
        <v>1400.5329999999999</v>
      </c>
      <c r="G104" s="28">
        <f t="shared" ref="G104:H107" si="39">G105</f>
        <v>0</v>
      </c>
      <c r="H104" s="28">
        <f t="shared" si="39"/>
        <v>0</v>
      </c>
    </row>
    <row r="105" spans="1:8" ht="15.75" x14ac:dyDescent="0.25">
      <c r="A105" s="68" t="s">
        <v>167</v>
      </c>
      <c r="B105" s="54" t="s">
        <v>214</v>
      </c>
      <c r="C105" s="27"/>
      <c r="D105" s="83"/>
      <c r="E105" s="83"/>
      <c r="F105" s="28">
        <f t="shared" si="38"/>
        <v>1400.5329999999999</v>
      </c>
      <c r="G105" s="28">
        <f t="shared" si="39"/>
        <v>0</v>
      </c>
      <c r="H105" s="28">
        <f t="shared" si="39"/>
        <v>0</v>
      </c>
    </row>
    <row r="106" spans="1:8" ht="31.5" x14ac:dyDescent="0.25">
      <c r="A106" s="69" t="s">
        <v>215</v>
      </c>
      <c r="B106" s="70" t="s">
        <v>216</v>
      </c>
      <c r="C106" s="27"/>
      <c r="D106" s="83"/>
      <c r="E106" s="83"/>
      <c r="F106" s="28">
        <f t="shared" si="38"/>
        <v>1400.5329999999999</v>
      </c>
      <c r="G106" s="28">
        <f t="shared" si="39"/>
        <v>0</v>
      </c>
      <c r="H106" s="28">
        <f t="shared" si="39"/>
        <v>0</v>
      </c>
    </row>
    <row r="107" spans="1:8" ht="78.75" x14ac:dyDescent="0.25">
      <c r="A107" s="68" t="s">
        <v>217</v>
      </c>
      <c r="B107" s="70" t="s">
        <v>218</v>
      </c>
      <c r="C107" s="27"/>
      <c r="D107" s="83"/>
      <c r="E107" s="83"/>
      <c r="F107" s="28">
        <f>F108</f>
        <v>1400.5329999999999</v>
      </c>
      <c r="G107" s="28">
        <f t="shared" si="39"/>
        <v>0</v>
      </c>
      <c r="H107" s="28">
        <f t="shared" si="39"/>
        <v>0</v>
      </c>
    </row>
    <row r="108" spans="1:8" ht="31.5" x14ac:dyDescent="0.25">
      <c r="A108" s="63" t="s">
        <v>42</v>
      </c>
      <c r="B108" s="54" t="s">
        <v>218</v>
      </c>
      <c r="C108" s="19">
        <v>200</v>
      </c>
      <c r="D108" s="11"/>
      <c r="E108" s="11"/>
      <c r="F108" s="29">
        <f>F109</f>
        <v>1400.5329999999999</v>
      </c>
      <c r="G108" s="29">
        <f t="shared" ref="G108:H109" si="40">G109</f>
        <v>0</v>
      </c>
      <c r="H108" s="29">
        <f t="shared" si="40"/>
        <v>0</v>
      </c>
    </row>
    <row r="109" spans="1:8" ht="31.5" x14ac:dyDescent="0.25">
      <c r="A109" s="76" t="s">
        <v>43</v>
      </c>
      <c r="B109" s="54" t="s">
        <v>218</v>
      </c>
      <c r="C109" s="19">
        <v>240</v>
      </c>
      <c r="D109" s="11"/>
      <c r="E109" s="11"/>
      <c r="F109" s="29">
        <f>F110</f>
        <v>1400.5329999999999</v>
      </c>
      <c r="G109" s="29">
        <f t="shared" si="40"/>
        <v>0</v>
      </c>
      <c r="H109" s="29">
        <f t="shared" si="40"/>
        <v>0</v>
      </c>
    </row>
    <row r="110" spans="1:8" ht="15.75" x14ac:dyDescent="0.25">
      <c r="A110" s="31" t="s">
        <v>31</v>
      </c>
      <c r="B110" s="54" t="s">
        <v>218</v>
      </c>
      <c r="C110" s="13">
        <v>240</v>
      </c>
      <c r="D110" s="11" t="s">
        <v>11</v>
      </c>
      <c r="E110" s="11" t="s">
        <v>20</v>
      </c>
      <c r="F110" s="29">
        <v>1400.5329999999999</v>
      </c>
      <c r="G110" s="29">
        <v>0</v>
      </c>
      <c r="H110" s="29">
        <v>0</v>
      </c>
    </row>
    <row r="111" spans="1:8" ht="47.25" x14ac:dyDescent="0.25">
      <c r="A111" s="46" t="s">
        <v>103</v>
      </c>
      <c r="B111" s="3" t="s">
        <v>131</v>
      </c>
      <c r="C111" s="13"/>
      <c r="D111" s="11"/>
      <c r="E111" s="11"/>
      <c r="F111" s="21">
        <f>F114</f>
        <v>930.8</v>
      </c>
      <c r="G111" s="21">
        <f t="shared" ref="G111:H111" si="41">G114</f>
        <v>0</v>
      </c>
      <c r="H111" s="21">
        <f t="shared" si="41"/>
        <v>0</v>
      </c>
    </row>
    <row r="112" spans="1:8" ht="15.75" x14ac:dyDescent="0.25">
      <c r="A112" s="68" t="s">
        <v>167</v>
      </c>
      <c r="B112" s="54" t="s">
        <v>219</v>
      </c>
      <c r="C112" s="13"/>
      <c r="D112" s="11"/>
      <c r="E112" s="11"/>
      <c r="F112" s="21">
        <f>F113</f>
        <v>930.8</v>
      </c>
      <c r="G112" s="21">
        <f t="shared" ref="G112:H113" si="42">G113</f>
        <v>0</v>
      </c>
      <c r="H112" s="21">
        <f t="shared" si="42"/>
        <v>0</v>
      </c>
    </row>
    <row r="113" spans="1:8" ht="31.5" x14ac:dyDescent="0.25">
      <c r="A113" s="73" t="s">
        <v>215</v>
      </c>
      <c r="B113" s="70" t="s">
        <v>220</v>
      </c>
      <c r="C113" s="13"/>
      <c r="D113" s="11"/>
      <c r="E113" s="11"/>
      <c r="F113" s="21">
        <f>F114</f>
        <v>930.8</v>
      </c>
      <c r="G113" s="21">
        <f t="shared" si="42"/>
        <v>0</v>
      </c>
      <c r="H113" s="21">
        <f t="shared" si="42"/>
        <v>0</v>
      </c>
    </row>
    <row r="114" spans="1:8" ht="94.5" x14ac:dyDescent="0.25">
      <c r="A114" s="72" t="s">
        <v>221</v>
      </c>
      <c r="B114" s="54" t="s">
        <v>222</v>
      </c>
      <c r="C114" s="13"/>
      <c r="D114" s="11"/>
      <c r="E114" s="11"/>
      <c r="F114" s="26">
        <f>F115+F118+F121</f>
        <v>930.8</v>
      </c>
      <c r="G114" s="26">
        <f t="shared" ref="G114:H114" si="43">G118+G121</f>
        <v>0</v>
      </c>
      <c r="H114" s="26">
        <f t="shared" si="43"/>
        <v>0</v>
      </c>
    </row>
    <row r="115" spans="1:8" ht="31.5" x14ac:dyDescent="0.25">
      <c r="A115" s="63" t="s">
        <v>42</v>
      </c>
      <c r="B115" s="54" t="s">
        <v>222</v>
      </c>
      <c r="C115" s="13">
        <v>200</v>
      </c>
      <c r="D115" s="11"/>
      <c r="E115" s="11"/>
      <c r="F115" s="26">
        <f>F116</f>
        <v>186.16</v>
      </c>
      <c r="G115" s="26">
        <f t="shared" ref="G115:H115" si="44">G116</f>
        <v>0</v>
      </c>
      <c r="H115" s="26">
        <f t="shared" si="44"/>
        <v>0</v>
      </c>
    </row>
    <row r="116" spans="1:8" ht="31.5" x14ac:dyDescent="0.25">
      <c r="A116" s="31" t="s">
        <v>43</v>
      </c>
      <c r="B116" s="54" t="s">
        <v>222</v>
      </c>
      <c r="C116" s="13">
        <v>240</v>
      </c>
      <c r="D116" s="20"/>
      <c r="E116" s="20"/>
      <c r="F116" s="26">
        <f>F117</f>
        <v>186.16</v>
      </c>
      <c r="G116" s="26">
        <v>0</v>
      </c>
      <c r="H116" s="26">
        <v>0</v>
      </c>
    </row>
    <row r="117" spans="1:8" ht="31.5" x14ac:dyDescent="0.25">
      <c r="A117" s="78" t="s">
        <v>236</v>
      </c>
      <c r="B117" s="54" t="s">
        <v>222</v>
      </c>
      <c r="C117" s="13">
        <v>240</v>
      </c>
      <c r="D117" s="20" t="s">
        <v>17</v>
      </c>
      <c r="E117" s="20" t="s">
        <v>30</v>
      </c>
      <c r="F117" s="26">
        <v>186.16</v>
      </c>
      <c r="G117" s="26">
        <v>0</v>
      </c>
      <c r="H117" s="26">
        <v>0</v>
      </c>
    </row>
    <row r="118" spans="1:8" ht="31.5" x14ac:dyDescent="0.25">
      <c r="A118" s="63" t="s">
        <v>42</v>
      </c>
      <c r="B118" s="54" t="s">
        <v>222</v>
      </c>
      <c r="C118" s="13">
        <v>200</v>
      </c>
      <c r="D118" s="11"/>
      <c r="E118" s="11"/>
      <c r="F118" s="26">
        <f>F119</f>
        <v>186.16</v>
      </c>
      <c r="G118" s="26">
        <f t="shared" ref="G118:H119" si="45">G119</f>
        <v>0</v>
      </c>
      <c r="H118" s="26">
        <f t="shared" si="45"/>
        <v>0</v>
      </c>
    </row>
    <row r="119" spans="1:8" ht="31.5" x14ac:dyDescent="0.25">
      <c r="A119" s="31" t="s">
        <v>43</v>
      </c>
      <c r="B119" s="54" t="s">
        <v>222</v>
      </c>
      <c r="C119" s="13">
        <v>240</v>
      </c>
      <c r="D119" s="11"/>
      <c r="E119" s="11"/>
      <c r="F119" s="26">
        <f>F120</f>
        <v>186.16</v>
      </c>
      <c r="G119" s="26">
        <f t="shared" si="45"/>
        <v>0</v>
      </c>
      <c r="H119" s="26">
        <f t="shared" si="45"/>
        <v>0</v>
      </c>
    </row>
    <row r="120" spans="1:8" ht="15.75" x14ac:dyDescent="0.25">
      <c r="A120" s="31" t="s">
        <v>31</v>
      </c>
      <c r="B120" s="54" t="s">
        <v>222</v>
      </c>
      <c r="C120" s="13">
        <v>240</v>
      </c>
      <c r="D120" s="11" t="s">
        <v>11</v>
      </c>
      <c r="E120" s="11" t="s">
        <v>20</v>
      </c>
      <c r="F120" s="26">
        <v>186.16</v>
      </c>
      <c r="G120" s="26">
        <v>0</v>
      </c>
      <c r="H120" s="26">
        <v>0</v>
      </c>
    </row>
    <row r="121" spans="1:8" ht="31.5" x14ac:dyDescent="0.25">
      <c r="A121" s="63" t="s">
        <v>42</v>
      </c>
      <c r="B121" s="54" t="s">
        <v>222</v>
      </c>
      <c r="C121" s="13">
        <v>200</v>
      </c>
      <c r="D121" s="11"/>
      <c r="E121" s="11"/>
      <c r="F121" s="26">
        <f>F122</f>
        <v>558.48</v>
      </c>
      <c r="G121" s="26">
        <f t="shared" ref="G121:H122" si="46">G122</f>
        <v>0</v>
      </c>
      <c r="H121" s="26">
        <f t="shared" si="46"/>
        <v>0</v>
      </c>
    </row>
    <row r="122" spans="1:8" ht="31.5" x14ac:dyDescent="0.25">
      <c r="A122" s="31" t="s">
        <v>43</v>
      </c>
      <c r="B122" s="54" t="s">
        <v>222</v>
      </c>
      <c r="C122" s="13">
        <v>240</v>
      </c>
      <c r="D122" s="11"/>
      <c r="E122" s="11"/>
      <c r="F122" s="26">
        <f>F123</f>
        <v>558.48</v>
      </c>
      <c r="G122" s="26">
        <f t="shared" si="46"/>
        <v>0</v>
      </c>
      <c r="H122" s="26">
        <f t="shared" si="46"/>
        <v>0</v>
      </c>
    </row>
    <row r="123" spans="1:8" ht="15.75" x14ac:dyDescent="0.25">
      <c r="A123" s="31" t="s">
        <v>29</v>
      </c>
      <c r="B123" s="54" t="s">
        <v>222</v>
      </c>
      <c r="C123" s="13">
        <v>240</v>
      </c>
      <c r="D123" s="11" t="s">
        <v>22</v>
      </c>
      <c r="E123" s="11" t="s">
        <v>17</v>
      </c>
      <c r="F123" s="26">
        <f>372.32+186.16</f>
        <v>558.48</v>
      </c>
      <c r="G123" s="26">
        <v>0</v>
      </c>
      <c r="H123" s="26">
        <v>0</v>
      </c>
    </row>
    <row r="124" spans="1:8" ht="15.75" x14ac:dyDescent="0.25">
      <c r="A124" s="47" t="s">
        <v>55</v>
      </c>
      <c r="B124" s="11"/>
      <c r="C124" s="13"/>
      <c r="D124" s="11"/>
      <c r="E124" s="11"/>
      <c r="F124" s="21">
        <f>F125+F168+F178</f>
        <v>6559.1230000000014</v>
      </c>
      <c r="G124" s="21">
        <f t="shared" ref="G124" si="47">G125+G168+G178</f>
        <v>7342.6996399999998</v>
      </c>
      <c r="H124" s="21">
        <f>H125+H168+H178</f>
        <v>9000.9708400000018</v>
      </c>
    </row>
    <row r="125" spans="1:8" s="1" customFormat="1" ht="70.5" customHeight="1" x14ac:dyDescent="0.25">
      <c r="A125" s="46" t="s">
        <v>143</v>
      </c>
      <c r="B125" s="45" t="s">
        <v>56</v>
      </c>
      <c r="C125" s="42"/>
      <c r="D125" s="45"/>
      <c r="E125" s="45"/>
      <c r="F125" s="28">
        <f>F126+F162</f>
        <v>5601.6830000000009</v>
      </c>
      <c r="G125" s="28">
        <f t="shared" ref="G125:H125" si="48">G126+G162</f>
        <v>6278.2796399999997</v>
      </c>
      <c r="H125" s="28">
        <f t="shared" si="48"/>
        <v>6045.850840000001</v>
      </c>
    </row>
    <row r="126" spans="1:8" s="1" customFormat="1" ht="47.25" x14ac:dyDescent="0.25">
      <c r="A126" s="31" t="s">
        <v>144</v>
      </c>
      <c r="B126" s="37" t="s">
        <v>57</v>
      </c>
      <c r="C126" s="42"/>
      <c r="D126" s="45"/>
      <c r="E126" s="45"/>
      <c r="F126" s="28">
        <f t="shared" ref="F126:G126" si="49">F127</f>
        <v>4901.2300000000005</v>
      </c>
      <c r="G126" s="28">
        <f t="shared" si="49"/>
        <v>5612.2796399999997</v>
      </c>
      <c r="H126" s="28">
        <f>H127</f>
        <v>5355.0688400000008</v>
      </c>
    </row>
    <row r="127" spans="1:8" s="1" customFormat="1" ht="15.75" x14ac:dyDescent="0.25">
      <c r="A127" s="63" t="s">
        <v>32</v>
      </c>
      <c r="B127" s="37" t="s">
        <v>58</v>
      </c>
      <c r="C127" s="42"/>
      <c r="D127" s="45"/>
      <c r="E127" s="45"/>
      <c r="F127" s="28">
        <f>F128+F141+F158</f>
        <v>4901.2300000000005</v>
      </c>
      <c r="G127" s="28">
        <f>G128+G141+G158</f>
        <v>5612.2796399999997</v>
      </c>
      <c r="H127" s="28">
        <f>H128+H141+H158</f>
        <v>5355.0688400000008</v>
      </c>
    </row>
    <row r="128" spans="1:8" s="1" customFormat="1" ht="33.75" customHeight="1" x14ac:dyDescent="0.25">
      <c r="A128" s="31" t="s">
        <v>59</v>
      </c>
      <c r="B128" s="43" t="s">
        <v>60</v>
      </c>
      <c r="C128" s="42"/>
      <c r="D128" s="45"/>
      <c r="E128" s="45"/>
      <c r="F128" s="28">
        <f>F129+F132+F135+F138</f>
        <v>4562.1004000000003</v>
      </c>
      <c r="G128" s="28">
        <f t="shared" ref="G128:H128" si="50">G129+G132+G135</f>
        <v>5608.7596399999993</v>
      </c>
      <c r="H128" s="28">
        <f t="shared" si="50"/>
        <v>5351.5488400000004</v>
      </c>
    </row>
    <row r="129" spans="1:8" s="1" customFormat="1" ht="78.75" x14ac:dyDescent="0.25">
      <c r="A129" s="31" t="s">
        <v>6</v>
      </c>
      <c r="B129" s="20" t="s">
        <v>60</v>
      </c>
      <c r="C129" s="25" t="s">
        <v>7</v>
      </c>
      <c r="D129" s="43"/>
      <c r="E129" s="43"/>
      <c r="F129" s="26">
        <f t="shared" ref="F129:H130" si="51">F130</f>
        <v>3916</v>
      </c>
      <c r="G129" s="26">
        <f t="shared" si="51"/>
        <v>4665.8776399999997</v>
      </c>
      <c r="H129" s="26">
        <f t="shared" si="51"/>
        <v>4546.07384</v>
      </c>
    </row>
    <row r="130" spans="1:8" s="1" customFormat="1" ht="31.5" x14ac:dyDescent="0.25">
      <c r="A130" s="30" t="s">
        <v>61</v>
      </c>
      <c r="B130" s="20" t="s">
        <v>60</v>
      </c>
      <c r="C130" s="25" t="s">
        <v>62</v>
      </c>
      <c r="D130" s="43"/>
      <c r="E130" s="43"/>
      <c r="F130" s="26">
        <f t="shared" si="51"/>
        <v>3916</v>
      </c>
      <c r="G130" s="26">
        <f t="shared" si="51"/>
        <v>4665.8776399999997</v>
      </c>
      <c r="H130" s="26">
        <f t="shared" si="51"/>
        <v>4546.07384</v>
      </c>
    </row>
    <row r="131" spans="1:8" s="1" customFormat="1" ht="47.25" x14ac:dyDescent="0.25">
      <c r="A131" s="30" t="s">
        <v>33</v>
      </c>
      <c r="B131" s="43" t="s">
        <v>60</v>
      </c>
      <c r="C131" s="20" t="s">
        <v>62</v>
      </c>
      <c r="D131" s="20" t="s">
        <v>12</v>
      </c>
      <c r="E131" s="20" t="s">
        <v>11</v>
      </c>
      <c r="F131" s="26">
        <v>3916</v>
      </c>
      <c r="G131" s="26">
        <v>4665.8776399999997</v>
      </c>
      <c r="H131" s="26">
        <v>4546.07384</v>
      </c>
    </row>
    <row r="132" spans="1:8" s="1" customFormat="1" ht="40.5" customHeight="1" x14ac:dyDescent="0.25">
      <c r="A132" s="30" t="s">
        <v>9</v>
      </c>
      <c r="B132" s="43" t="s">
        <v>60</v>
      </c>
      <c r="C132" s="20" t="s">
        <v>10</v>
      </c>
      <c r="D132" s="43"/>
      <c r="E132" s="20"/>
      <c r="F132" s="26">
        <f t="shared" ref="F132:G133" si="52">F133</f>
        <v>646.10040000000004</v>
      </c>
      <c r="G132" s="26">
        <f t="shared" si="52"/>
        <v>942.88199999999995</v>
      </c>
      <c r="H132" s="26">
        <f>H133</f>
        <v>805.47500000000002</v>
      </c>
    </row>
    <row r="133" spans="1:8" s="1" customFormat="1" ht="31.5" x14ac:dyDescent="0.25">
      <c r="A133" s="30" t="s">
        <v>43</v>
      </c>
      <c r="B133" s="43" t="s">
        <v>60</v>
      </c>
      <c r="C133" s="20" t="s">
        <v>63</v>
      </c>
      <c r="D133" s="43"/>
      <c r="E133" s="43"/>
      <c r="F133" s="26">
        <f t="shared" si="52"/>
        <v>646.10040000000004</v>
      </c>
      <c r="G133" s="26">
        <f t="shared" si="52"/>
        <v>942.88199999999995</v>
      </c>
      <c r="H133" s="26">
        <f>H134</f>
        <v>805.47500000000002</v>
      </c>
    </row>
    <row r="134" spans="1:8" s="1" customFormat="1" ht="47.25" x14ac:dyDescent="0.25">
      <c r="A134" s="30" t="s">
        <v>33</v>
      </c>
      <c r="B134" s="43" t="s">
        <v>60</v>
      </c>
      <c r="C134" s="20" t="s">
        <v>63</v>
      </c>
      <c r="D134" s="20" t="s">
        <v>12</v>
      </c>
      <c r="E134" s="20" t="s">
        <v>11</v>
      </c>
      <c r="F134" s="26">
        <v>646.10040000000004</v>
      </c>
      <c r="G134" s="26">
        <v>942.88199999999995</v>
      </c>
      <c r="H134" s="26">
        <v>805.47500000000002</v>
      </c>
    </row>
    <row r="135" spans="1:8" s="1" customFormat="1" ht="15.75" hidden="1" x14ac:dyDescent="0.25">
      <c r="A135" s="36" t="s">
        <v>13</v>
      </c>
      <c r="B135" s="43" t="s">
        <v>60</v>
      </c>
      <c r="C135" s="37">
        <v>800</v>
      </c>
      <c r="D135" s="20"/>
      <c r="E135" s="20"/>
      <c r="F135" s="26">
        <f>F136</f>
        <v>0</v>
      </c>
      <c r="G135" s="26">
        <f t="shared" ref="G135:H136" si="53">G136</f>
        <v>0</v>
      </c>
      <c r="H135" s="26">
        <f t="shared" si="53"/>
        <v>0</v>
      </c>
    </row>
    <row r="136" spans="1:8" s="1" customFormat="1" ht="15.75" hidden="1" x14ac:dyDescent="0.25">
      <c r="A136" s="30" t="s">
        <v>152</v>
      </c>
      <c r="B136" s="43" t="s">
        <v>60</v>
      </c>
      <c r="C136" s="37">
        <v>850</v>
      </c>
      <c r="D136" s="20"/>
      <c r="E136" s="20"/>
      <c r="F136" s="26">
        <v>0</v>
      </c>
      <c r="G136" s="26">
        <f t="shared" si="53"/>
        <v>0</v>
      </c>
      <c r="H136" s="26">
        <f t="shared" si="53"/>
        <v>0</v>
      </c>
    </row>
    <row r="137" spans="1:8" s="1" customFormat="1" ht="47.25" hidden="1" x14ac:dyDescent="0.25">
      <c r="A137" s="30" t="s">
        <v>33</v>
      </c>
      <c r="B137" s="43" t="s">
        <v>60</v>
      </c>
      <c r="C137" s="20" t="s">
        <v>153</v>
      </c>
      <c r="D137" s="20" t="s">
        <v>12</v>
      </c>
      <c r="E137" s="20" t="s">
        <v>11</v>
      </c>
      <c r="F137" s="26">
        <v>0</v>
      </c>
      <c r="G137" s="26">
        <v>0</v>
      </c>
      <c r="H137" s="26">
        <v>0</v>
      </c>
    </row>
    <row r="138" spans="1:8" s="1" customFormat="1" ht="13.5" hidden="1" customHeight="1" x14ac:dyDescent="0.25">
      <c r="A138" s="36" t="s">
        <v>13</v>
      </c>
      <c r="B138" s="43" t="s">
        <v>60</v>
      </c>
      <c r="C138" s="37">
        <v>800</v>
      </c>
      <c r="D138" s="20"/>
      <c r="E138" s="20"/>
      <c r="F138" s="26">
        <f>F139</f>
        <v>0</v>
      </c>
      <c r="G138" s="26">
        <f t="shared" ref="G138:H139" si="54">G139</f>
        <v>0</v>
      </c>
      <c r="H138" s="26">
        <f t="shared" si="54"/>
        <v>0</v>
      </c>
    </row>
    <row r="139" spans="1:8" s="1" customFormat="1" ht="19.5" hidden="1" customHeight="1" x14ac:dyDescent="0.25">
      <c r="A139" s="30" t="s">
        <v>152</v>
      </c>
      <c r="B139" s="43" t="s">
        <v>60</v>
      </c>
      <c r="C139" s="37">
        <v>850</v>
      </c>
      <c r="D139" s="20"/>
      <c r="E139" s="20"/>
      <c r="F139" s="26">
        <f>F140</f>
        <v>0</v>
      </c>
      <c r="G139" s="26">
        <f t="shared" si="54"/>
        <v>0</v>
      </c>
      <c r="H139" s="26">
        <f t="shared" si="54"/>
        <v>0</v>
      </c>
    </row>
    <row r="140" spans="1:8" s="1" customFormat="1" ht="47.25" hidden="1" x14ac:dyDescent="0.25">
      <c r="A140" s="30" t="s">
        <v>33</v>
      </c>
      <c r="B140" s="43" t="s">
        <v>60</v>
      </c>
      <c r="C140" s="20" t="s">
        <v>153</v>
      </c>
      <c r="D140" s="20" t="s">
        <v>12</v>
      </c>
      <c r="E140" s="20" t="s">
        <v>11</v>
      </c>
      <c r="F140" s="26">
        <v>0</v>
      </c>
      <c r="G140" s="26">
        <v>0</v>
      </c>
      <c r="H140" s="26">
        <v>0</v>
      </c>
    </row>
    <row r="141" spans="1:8" s="1" customFormat="1" ht="47.25" x14ac:dyDescent="0.25">
      <c r="A141" s="31" t="s">
        <v>64</v>
      </c>
      <c r="B141" s="37" t="s">
        <v>65</v>
      </c>
      <c r="C141" s="20"/>
      <c r="D141" s="20"/>
      <c r="E141" s="20"/>
      <c r="F141" s="26">
        <f>F142+F150+F154+F146</f>
        <v>335.6096</v>
      </c>
      <c r="G141" s="26">
        <f>G142+G150+G154</f>
        <v>0</v>
      </c>
      <c r="H141" s="26">
        <f>H142+H150+H154</f>
        <v>0</v>
      </c>
    </row>
    <row r="142" spans="1:8" s="1" customFormat="1" ht="51.75" customHeight="1" x14ac:dyDescent="0.25">
      <c r="A142" s="31" t="s">
        <v>124</v>
      </c>
      <c r="B142" s="20" t="s">
        <v>66</v>
      </c>
      <c r="C142" s="20"/>
      <c r="D142" s="20"/>
      <c r="E142" s="20"/>
      <c r="F142" s="26">
        <f t="shared" ref="F142:F143" si="55">F143</f>
        <v>214.1</v>
      </c>
      <c r="G142" s="26">
        <f>G143+G151+G155</f>
        <v>0</v>
      </c>
      <c r="H142" s="26">
        <f>H143</f>
        <v>0</v>
      </c>
    </row>
    <row r="143" spans="1:8" s="1" customFormat="1" ht="15.75" x14ac:dyDescent="0.25">
      <c r="A143" s="31" t="s">
        <v>145</v>
      </c>
      <c r="B143" s="20" t="s">
        <v>66</v>
      </c>
      <c r="C143" s="20" t="s">
        <v>18</v>
      </c>
      <c r="D143" s="20"/>
      <c r="E143" s="20"/>
      <c r="F143" s="26">
        <f t="shared" si="55"/>
        <v>214.1</v>
      </c>
      <c r="G143" s="26">
        <f>G144+G152+G156</f>
        <v>0</v>
      </c>
      <c r="H143" s="26">
        <f>H144</f>
        <v>0</v>
      </c>
    </row>
    <row r="144" spans="1:8" s="1" customFormat="1" ht="15.75" x14ac:dyDescent="0.25">
      <c r="A144" s="31" t="s">
        <v>67</v>
      </c>
      <c r="B144" s="20" t="s">
        <v>66</v>
      </c>
      <c r="C144" s="20" t="s">
        <v>68</v>
      </c>
      <c r="D144" s="20"/>
      <c r="E144" s="20"/>
      <c r="F144" s="26">
        <v>214.1</v>
      </c>
      <c r="G144" s="26">
        <f>G145+G153+G157</f>
        <v>0</v>
      </c>
      <c r="H144" s="26">
        <v>0</v>
      </c>
    </row>
    <row r="145" spans="1:8" s="1" customFormat="1" ht="57" customHeight="1" x14ac:dyDescent="0.25">
      <c r="A145" s="30" t="s">
        <v>33</v>
      </c>
      <c r="B145" s="20" t="s">
        <v>66</v>
      </c>
      <c r="C145" s="20" t="s">
        <v>68</v>
      </c>
      <c r="D145" s="20" t="s">
        <v>12</v>
      </c>
      <c r="E145" s="20" t="s">
        <v>11</v>
      </c>
      <c r="F145" s="26">
        <v>214.1</v>
      </c>
      <c r="G145" s="26">
        <v>0</v>
      </c>
      <c r="H145" s="26">
        <v>0</v>
      </c>
    </row>
    <row r="146" spans="1:8" s="1" customFormat="1" ht="57" customHeight="1" x14ac:dyDescent="0.25">
      <c r="A146" s="31" t="s">
        <v>157</v>
      </c>
      <c r="B146" s="20" t="s">
        <v>159</v>
      </c>
      <c r="C146" s="20"/>
      <c r="D146" s="20"/>
      <c r="E146" s="20"/>
      <c r="F146" s="26">
        <f>F147</f>
        <v>35.211599999999997</v>
      </c>
      <c r="G146" s="26">
        <f t="shared" ref="G146:H147" si="56">G147</f>
        <v>0</v>
      </c>
      <c r="H146" s="26">
        <f t="shared" si="56"/>
        <v>0</v>
      </c>
    </row>
    <row r="147" spans="1:8" s="1" customFormat="1" ht="27" customHeight="1" x14ac:dyDescent="0.25">
      <c r="A147" s="63" t="s">
        <v>145</v>
      </c>
      <c r="B147" s="20" t="s">
        <v>159</v>
      </c>
      <c r="C147" s="20" t="s">
        <v>18</v>
      </c>
      <c r="D147" s="20"/>
      <c r="E147" s="20"/>
      <c r="F147" s="26">
        <f>F148</f>
        <v>35.211599999999997</v>
      </c>
      <c r="G147" s="26">
        <f t="shared" si="56"/>
        <v>0</v>
      </c>
      <c r="H147" s="26">
        <f t="shared" si="56"/>
        <v>0</v>
      </c>
    </row>
    <row r="148" spans="1:8" s="1" customFormat="1" ht="28.5" customHeight="1" x14ac:dyDescent="0.25">
      <c r="A148" s="31" t="s">
        <v>158</v>
      </c>
      <c r="B148" s="20" t="s">
        <v>159</v>
      </c>
      <c r="C148" s="20" t="s">
        <v>68</v>
      </c>
      <c r="D148" s="20"/>
      <c r="E148" s="20"/>
      <c r="F148" s="26">
        <f>F149</f>
        <v>35.211599999999997</v>
      </c>
      <c r="G148" s="26">
        <v>0</v>
      </c>
      <c r="H148" s="26">
        <v>0</v>
      </c>
    </row>
    <row r="149" spans="1:8" s="1" customFormat="1" ht="57" customHeight="1" x14ac:dyDescent="0.25">
      <c r="A149" s="30" t="s">
        <v>33</v>
      </c>
      <c r="B149" s="20" t="s">
        <v>159</v>
      </c>
      <c r="C149" s="20" t="s">
        <v>68</v>
      </c>
      <c r="D149" s="20" t="s">
        <v>12</v>
      </c>
      <c r="E149" s="20" t="s">
        <v>11</v>
      </c>
      <c r="F149" s="26">
        <v>35.211599999999997</v>
      </c>
      <c r="G149" s="26">
        <v>0</v>
      </c>
      <c r="H149" s="26">
        <v>0</v>
      </c>
    </row>
    <row r="150" spans="1:8" s="1" customFormat="1" ht="47.25" x14ac:dyDescent="0.25">
      <c r="A150" s="44" t="s">
        <v>133</v>
      </c>
      <c r="B150" s="37" t="s">
        <v>69</v>
      </c>
      <c r="C150" s="20"/>
      <c r="D150" s="20"/>
      <c r="E150" s="20"/>
      <c r="F150" s="26">
        <f t="shared" ref="F150:G152" si="57">F151</f>
        <v>55.075000000000003</v>
      </c>
      <c r="G150" s="26">
        <f t="shared" si="57"/>
        <v>0</v>
      </c>
      <c r="H150" s="26">
        <f>H151</f>
        <v>0</v>
      </c>
    </row>
    <row r="151" spans="1:8" s="1" customFormat="1" ht="15.75" x14ac:dyDescent="0.25">
      <c r="A151" s="31" t="s">
        <v>145</v>
      </c>
      <c r="B151" s="37" t="s">
        <v>69</v>
      </c>
      <c r="C151" s="20" t="s">
        <v>18</v>
      </c>
      <c r="D151" s="20"/>
      <c r="E151" s="20"/>
      <c r="F151" s="26">
        <f t="shared" si="57"/>
        <v>55.075000000000003</v>
      </c>
      <c r="G151" s="26">
        <f t="shared" si="57"/>
        <v>0</v>
      </c>
      <c r="H151" s="26">
        <f>H152</f>
        <v>0</v>
      </c>
    </row>
    <row r="152" spans="1:8" s="1" customFormat="1" ht="15.75" x14ac:dyDescent="0.25">
      <c r="A152" s="31" t="s">
        <v>67</v>
      </c>
      <c r="B152" s="37" t="s">
        <v>69</v>
      </c>
      <c r="C152" s="20" t="s">
        <v>68</v>
      </c>
      <c r="D152" s="20"/>
      <c r="E152" s="20"/>
      <c r="F152" s="26">
        <f>F153</f>
        <v>55.075000000000003</v>
      </c>
      <c r="G152" s="26">
        <f t="shared" si="57"/>
        <v>0</v>
      </c>
      <c r="H152" s="26">
        <f>H153</f>
        <v>0</v>
      </c>
    </row>
    <row r="153" spans="1:8" s="1" customFormat="1" ht="47.25" x14ac:dyDescent="0.25">
      <c r="A153" s="30" t="s">
        <v>34</v>
      </c>
      <c r="B153" s="37" t="s">
        <v>69</v>
      </c>
      <c r="C153" s="20" t="s">
        <v>68</v>
      </c>
      <c r="D153" s="20" t="s">
        <v>12</v>
      </c>
      <c r="E153" s="20" t="s">
        <v>8</v>
      </c>
      <c r="F153" s="26">
        <v>55.075000000000003</v>
      </c>
      <c r="G153" s="26">
        <v>0</v>
      </c>
      <c r="H153" s="26">
        <v>0</v>
      </c>
    </row>
    <row r="154" spans="1:8" s="1" customFormat="1" ht="47.25" x14ac:dyDescent="0.25">
      <c r="A154" s="31" t="s">
        <v>235</v>
      </c>
      <c r="B154" s="37" t="s">
        <v>70</v>
      </c>
      <c r="C154" s="20"/>
      <c r="D154" s="20"/>
      <c r="E154" s="20"/>
      <c r="F154" s="26">
        <f t="shared" ref="F154:G156" si="58">F155</f>
        <v>31.222999999999999</v>
      </c>
      <c r="G154" s="26">
        <f t="shared" si="58"/>
        <v>0</v>
      </c>
      <c r="H154" s="26">
        <f>H155</f>
        <v>0</v>
      </c>
    </row>
    <row r="155" spans="1:8" s="1" customFormat="1" ht="15.75" x14ac:dyDescent="0.25">
      <c r="A155" s="31" t="s">
        <v>145</v>
      </c>
      <c r="B155" s="37" t="s">
        <v>70</v>
      </c>
      <c r="C155" s="20" t="s">
        <v>18</v>
      </c>
      <c r="D155" s="20"/>
      <c r="E155" s="20"/>
      <c r="F155" s="26">
        <f t="shared" si="58"/>
        <v>31.222999999999999</v>
      </c>
      <c r="G155" s="26">
        <f t="shared" si="58"/>
        <v>0</v>
      </c>
      <c r="H155" s="26">
        <f>H156</f>
        <v>0</v>
      </c>
    </row>
    <row r="156" spans="1:8" s="1" customFormat="1" ht="15.75" x14ac:dyDescent="0.25">
      <c r="A156" s="31" t="s">
        <v>67</v>
      </c>
      <c r="B156" s="37" t="s">
        <v>70</v>
      </c>
      <c r="C156" s="20" t="s">
        <v>68</v>
      </c>
      <c r="D156" s="20"/>
      <c r="E156" s="20"/>
      <c r="F156" s="26">
        <f>F157</f>
        <v>31.222999999999999</v>
      </c>
      <c r="G156" s="26">
        <f t="shared" si="58"/>
        <v>0</v>
      </c>
      <c r="H156" s="26">
        <f>H157</f>
        <v>0</v>
      </c>
    </row>
    <row r="157" spans="1:8" s="1" customFormat="1" ht="69" customHeight="1" x14ac:dyDescent="0.25">
      <c r="A157" s="30" t="s">
        <v>33</v>
      </c>
      <c r="B157" s="37" t="s">
        <v>70</v>
      </c>
      <c r="C157" s="25" t="s">
        <v>68</v>
      </c>
      <c r="D157" s="20" t="s">
        <v>12</v>
      </c>
      <c r="E157" s="20" t="s">
        <v>11</v>
      </c>
      <c r="F157" s="26">
        <v>31.222999999999999</v>
      </c>
      <c r="G157" s="26">
        <v>0</v>
      </c>
      <c r="H157" s="26">
        <v>0</v>
      </c>
    </row>
    <row r="158" spans="1:8" s="1" customFormat="1" ht="78.75" x14ac:dyDescent="0.25">
      <c r="A158" s="30" t="s">
        <v>71</v>
      </c>
      <c r="B158" s="37" t="s">
        <v>72</v>
      </c>
      <c r="C158" s="25"/>
      <c r="D158" s="37"/>
      <c r="E158" s="37"/>
      <c r="F158" s="26">
        <f t="shared" ref="F158:G160" si="59">F159</f>
        <v>3.52</v>
      </c>
      <c r="G158" s="26">
        <f t="shared" si="59"/>
        <v>3.52</v>
      </c>
      <c r="H158" s="26">
        <f>H159</f>
        <v>3.52</v>
      </c>
    </row>
    <row r="159" spans="1:8" s="1" customFormat="1" ht="31.5" x14ac:dyDescent="0.25">
      <c r="A159" s="30" t="s">
        <v>9</v>
      </c>
      <c r="B159" s="37" t="s">
        <v>72</v>
      </c>
      <c r="C159" s="25" t="s">
        <v>10</v>
      </c>
      <c r="D159" s="37"/>
      <c r="E159" s="37"/>
      <c r="F159" s="26">
        <f t="shared" si="59"/>
        <v>3.52</v>
      </c>
      <c r="G159" s="26">
        <f t="shared" si="59"/>
        <v>3.52</v>
      </c>
      <c r="H159" s="26">
        <f>H160</f>
        <v>3.52</v>
      </c>
    </row>
    <row r="160" spans="1:8" s="1" customFormat="1" ht="31.5" x14ac:dyDescent="0.25">
      <c r="A160" s="30" t="s">
        <v>43</v>
      </c>
      <c r="B160" s="37" t="s">
        <v>72</v>
      </c>
      <c r="C160" s="25" t="s">
        <v>63</v>
      </c>
      <c r="D160" s="37"/>
      <c r="E160" s="37"/>
      <c r="F160" s="26">
        <f t="shared" si="59"/>
        <v>3.52</v>
      </c>
      <c r="G160" s="26">
        <f t="shared" si="59"/>
        <v>3.52</v>
      </c>
      <c r="H160" s="26">
        <f>H161</f>
        <v>3.52</v>
      </c>
    </row>
    <row r="161" spans="1:256" s="1" customFormat="1" ht="31.5" x14ac:dyDescent="0.25">
      <c r="A161" s="31" t="s">
        <v>146</v>
      </c>
      <c r="B161" s="37" t="s">
        <v>72</v>
      </c>
      <c r="C161" s="25" t="s">
        <v>63</v>
      </c>
      <c r="D161" s="25" t="s">
        <v>17</v>
      </c>
      <c r="E161" s="25" t="s">
        <v>30</v>
      </c>
      <c r="F161" s="29">
        <v>3.52</v>
      </c>
      <c r="G161" s="29">
        <v>3.52</v>
      </c>
      <c r="H161" s="26">
        <v>3.52</v>
      </c>
    </row>
    <row r="162" spans="1:256" s="1" customFormat="1" ht="51" customHeight="1" x14ac:dyDescent="0.25">
      <c r="A162" s="40" t="s">
        <v>73</v>
      </c>
      <c r="B162" s="41" t="s">
        <v>74</v>
      </c>
      <c r="C162" s="42"/>
      <c r="D162" s="41"/>
      <c r="E162" s="41"/>
      <c r="F162" s="21">
        <f>F163</f>
        <v>700.45299999999997</v>
      </c>
      <c r="G162" s="21">
        <f t="shared" ref="G162" si="60">G164</f>
        <v>666</v>
      </c>
      <c r="H162" s="21">
        <f>H164</f>
        <v>690.78200000000004</v>
      </c>
    </row>
    <row r="163" spans="1:256" s="1" customFormat="1" ht="16.5" customHeight="1" x14ac:dyDescent="0.25">
      <c r="A163" s="30" t="s">
        <v>32</v>
      </c>
      <c r="B163" s="43" t="s">
        <v>75</v>
      </c>
      <c r="C163" s="20"/>
      <c r="D163" s="20"/>
      <c r="E163" s="20"/>
      <c r="F163" s="26">
        <f>F164</f>
        <v>700.45299999999997</v>
      </c>
      <c r="G163" s="26">
        <f t="shared" ref="G163" si="61">G164</f>
        <v>666</v>
      </c>
      <c r="H163" s="26">
        <f>H164</f>
        <v>690.78200000000004</v>
      </c>
    </row>
    <row r="164" spans="1:256" s="18" customFormat="1" ht="47.25" x14ac:dyDescent="0.25">
      <c r="A164" s="31" t="s">
        <v>73</v>
      </c>
      <c r="B164" s="43" t="s">
        <v>76</v>
      </c>
      <c r="C164" s="20"/>
      <c r="D164" s="20"/>
      <c r="E164" s="20"/>
      <c r="F164" s="26">
        <f t="shared" ref="F164:G164" si="62">F167</f>
        <v>700.45299999999997</v>
      </c>
      <c r="G164" s="26">
        <f t="shared" si="62"/>
        <v>666</v>
      </c>
      <c r="H164" s="26">
        <f>H167</f>
        <v>690.78200000000004</v>
      </c>
      <c r="I164" s="14"/>
      <c r="J164" s="59"/>
      <c r="K164" s="15"/>
      <c r="L164" s="59"/>
      <c r="M164" s="14"/>
      <c r="N164" s="16"/>
      <c r="O164" s="14"/>
      <c r="P164" s="17"/>
      <c r="Q164" s="59"/>
      <c r="R164" s="15"/>
      <c r="S164" s="59"/>
      <c r="T164" s="14"/>
      <c r="U164" s="16"/>
      <c r="V164" s="14"/>
      <c r="W164" s="17"/>
      <c r="X164" s="59"/>
      <c r="Y164" s="15"/>
      <c r="Z164" s="59"/>
      <c r="AA164" s="14"/>
      <c r="AB164" s="16"/>
      <c r="AC164" s="14"/>
      <c r="AD164" s="17"/>
      <c r="AE164" s="59"/>
      <c r="AF164" s="15"/>
      <c r="AG164" s="59"/>
      <c r="AH164" s="14"/>
      <c r="AI164" s="16"/>
      <c r="AJ164" s="14"/>
      <c r="AK164" s="17"/>
      <c r="AL164" s="59"/>
      <c r="AM164" s="15"/>
      <c r="AN164" s="59"/>
      <c r="AO164" s="14"/>
      <c r="AP164" s="16"/>
      <c r="AQ164" s="14"/>
      <c r="AR164" s="17"/>
      <c r="AS164" s="59"/>
      <c r="AT164" s="15"/>
      <c r="AU164" s="59"/>
      <c r="AV164" s="14"/>
      <c r="AW164" s="16"/>
      <c r="AX164" s="14"/>
      <c r="AY164" s="17"/>
      <c r="AZ164" s="59"/>
      <c r="BA164" s="15"/>
      <c r="BB164" s="59"/>
      <c r="BC164" s="14"/>
      <c r="BD164" s="16"/>
      <c r="BE164" s="14"/>
      <c r="BF164" s="17"/>
      <c r="BG164" s="59"/>
      <c r="BH164" s="15"/>
      <c r="BI164" s="59"/>
      <c r="BJ164" s="14"/>
      <c r="BK164" s="16"/>
      <c r="BL164" s="14"/>
      <c r="BM164" s="17"/>
      <c r="BN164" s="59"/>
      <c r="BO164" s="15"/>
      <c r="BP164" s="59"/>
      <c r="BQ164" s="14"/>
      <c r="BR164" s="16"/>
      <c r="BS164" s="14"/>
      <c r="BT164" s="17"/>
      <c r="BU164" s="59"/>
      <c r="BV164" s="15"/>
      <c r="BW164" s="59"/>
      <c r="BX164" s="14"/>
      <c r="BY164" s="16"/>
      <c r="BZ164" s="14"/>
      <c r="CA164" s="17"/>
      <c r="CB164" s="59"/>
      <c r="CC164" s="15"/>
      <c r="CD164" s="59"/>
      <c r="CE164" s="14"/>
      <c r="CF164" s="16"/>
      <c r="CG164" s="14"/>
      <c r="CH164" s="17"/>
      <c r="CI164" s="59"/>
      <c r="CJ164" s="15"/>
      <c r="CK164" s="59"/>
      <c r="CL164" s="14"/>
      <c r="CM164" s="16"/>
      <c r="CN164" s="14"/>
      <c r="CO164" s="17"/>
      <c r="CP164" s="59"/>
      <c r="CQ164" s="15"/>
      <c r="CR164" s="59"/>
      <c r="CS164" s="14"/>
      <c r="CT164" s="16"/>
      <c r="CU164" s="14"/>
      <c r="CV164" s="17"/>
      <c r="CW164" s="59"/>
      <c r="CX164" s="15"/>
      <c r="CY164" s="59"/>
      <c r="CZ164" s="14"/>
      <c r="DA164" s="16"/>
      <c r="DB164" s="14"/>
      <c r="DC164" s="17"/>
      <c r="DD164" s="59"/>
      <c r="DE164" s="15"/>
      <c r="DF164" s="59"/>
      <c r="DG164" s="14"/>
      <c r="DH164" s="16"/>
      <c r="DI164" s="14"/>
      <c r="DJ164" s="17"/>
      <c r="DK164" s="59"/>
      <c r="DL164" s="15"/>
      <c r="DM164" s="59"/>
      <c r="DN164" s="14"/>
      <c r="DO164" s="16"/>
      <c r="DP164" s="14"/>
      <c r="DQ164" s="17"/>
      <c r="DR164" s="59"/>
      <c r="DS164" s="15"/>
      <c r="DT164" s="59"/>
      <c r="DU164" s="14"/>
      <c r="DV164" s="16"/>
      <c r="DW164" s="14"/>
      <c r="DX164" s="17"/>
      <c r="DY164" s="59"/>
      <c r="DZ164" s="15"/>
      <c r="EA164" s="59"/>
      <c r="EB164" s="14"/>
      <c r="EC164" s="16"/>
      <c r="ED164" s="14"/>
      <c r="EE164" s="17"/>
      <c r="EF164" s="59"/>
      <c r="EG164" s="15"/>
      <c r="EH164" s="59"/>
      <c r="EI164" s="14"/>
      <c r="EJ164" s="16"/>
      <c r="EK164" s="14"/>
      <c r="EL164" s="17"/>
      <c r="EM164" s="59"/>
      <c r="EN164" s="15"/>
      <c r="EO164" s="59"/>
      <c r="EP164" s="14"/>
      <c r="EQ164" s="16"/>
      <c r="ER164" s="14"/>
      <c r="ES164" s="17"/>
      <c r="ET164" s="59"/>
      <c r="EU164" s="15"/>
      <c r="EV164" s="59"/>
      <c r="EW164" s="14"/>
      <c r="EX164" s="16"/>
      <c r="EY164" s="14"/>
      <c r="EZ164" s="17"/>
      <c r="FA164" s="59"/>
      <c r="FB164" s="15"/>
      <c r="FC164" s="59"/>
      <c r="FD164" s="14"/>
      <c r="FE164" s="16"/>
      <c r="FF164" s="14"/>
      <c r="FG164" s="17"/>
      <c r="FH164" s="59"/>
      <c r="FI164" s="15"/>
      <c r="FJ164" s="59"/>
      <c r="FK164" s="14"/>
      <c r="FL164" s="16"/>
      <c r="FM164" s="14"/>
      <c r="FN164" s="17"/>
      <c r="FO164" s="59"/>
      <c r="FP164" s="15"/>
      <c r="FQ164" s="59"/>
      <c r="FR164" s="14"/>
      <c r="FS164" s="16"/>
      <c r="FT164" s="14"/>
      <c r="FU164" s="17"/>
      <c r="FV164" s="59"/>
      <c r="FW164" s="15"/>
      <c r="FX164" s="59"/>
      <c r="FY164" s="14"/>
      <c r="FZ164" s="16"/>
      <c r="GA164" s="14"/>
      <c r="GB164" s="17"/>
      <c r="GC164" s="59"/>
      <c r="GD164" s="15"/>
      <c r="GE164" s="59"/>
      <c r="GF164" s="14"/>
      <c r="GG164" s="16"/>
      <c r="GH164" s="14"/>
      <c r="GI164" s="17"/>
      <c r="GJ164" s="59"/>
      <c r="GK164" s="15"/>
      <c r="GL164" s="59"/>
      <c r="GM164" s="14"/>
      <c r="GN164" s="16"/>
      <c r="GO164" s="14"/>
      <c r="GP164" s="17"/>
      <c r="GQ164" s="59"/>
      <c r="GR164" s="15"/>
      <c r="GS164" s="59"/>
      <c r="GT164" s="14"/>
      <c r="GU164" s="16"/>
      <c r="GV164" s="14"/>
      <c r="GW164" s="17"/>
      <c r="GX164" s="59"/>
      <c r="GY164" s="15"/>
      <c r="GZ164" s="59"/>
      <c r="HA164" s="14"/>
      <c r="HB164" s="16"/>
      <c r="HC164" s="14"/>
      <c r="HD164" s="17"/>
      <c r="HE164" s="59"/>
      <c r="HF164" s="15"/>
      <c r="HG164" s="59"/>
      <c r="HH164" s="14"/>
      <c r="HI164" s="16"/>
      <c r="HJ164" s="14"/>
      <c r="HK164" s="17"/>
      <c r="HL164" s="59"/>
      <c r="HM164" s="15"/>
      <c r="HN164" s="59"/>
      <c r="HO164" s="14"/>
      <c r="HP164" s="16"/>
      <c r="HQ164" s="14"/>
      <c r="HR164" s="17"/>
      <c r="HS164" s="59"/>
      <c r="HT164" s="15"/>
      <c r="HU164" s="59"/>
      <c r="HV164" s="14"/>
      <c r="HW164" s="16"/>
      <c r="HX164" s="14"/>
      <c r="HY164" s="17"/>
      <c r="HZ164" s="59"/>
      <c r="IA164" s="15"/>
      <c r="IB164" s="59"/>
      <c r="IC164" s="14"/>
      <c r="ID164" s="16"/>
      <c r="IE164" s="14"/>
      <c r="IF164" s="17"/>
      <c r="IG164" s="59"/>
      <c r="IH164" s="15"/>
      <c r="II164" s="59"/>
      <c r="IJ164" s="14"/>
      <c r="IK164" s="16"/>
      <c r="IL164" s="14"/>
      <c r="IM164" s="17"/>
      <c r="IN164" s="59"/>
      <c r="IO164" s="15"/>
      <c r="IP164" s="59"/>
      <c r="IQ164" s="14"/>
      <c r="IR164" s="16"/>
      <c r="IS164" s="14"/>
      <c r="IT164" s="17"/>
      <c r="IU164" s="59"/>
      <c r="IV164" s="15"/>
    </row>
    <row r="165" spans="1:256" s="18" customFormat="1" ht="78.75" x14ac:dyDescent="0.25">
      <c r="A165" s="36" t="s">
        <v>6</v>
      </c>
      <c r="B165" s="43" t="s">
        <v>76</v>
      </c>
      <c r="C165" s="25" t="s">
        <v>7</v>
      </c>
      <c r="D165" s="25"/>
      <c r="E165" s="25"/>
      <c r="F165" s="26">
        <f t="shared" ref="F165:G166" si="63">F166</f>
        <v>700.45299999999997</v>
      </c>
      <c r="G165" s="26">
        <f t="shared" si="63"/>
        <v>666</v>
      </c>
      <c r="H165" s="26">
        <f>H166</f>
        <v>690.78200000000004</v>
      </c>
      <c r="I165" s="14"/>
      <c r="J165" s="59"/>
      <c r="K165" s="15"/>
      <c r="L165" s="59"/>
      <c r="M165" s="14"/>
      <c r="N165" s="16"/>
      <c r="O165" s="14"/>
      <c r="P165" s="17"/>
      <c r="Q165" s="59"/>
      <c r="R165" s="15"/>
      <c r="S165" s="59"/>
      <c r="T165" s="14"/>
      <c r="U165" s="16"/>
      <c r="V165" s="14"/>
      <c r="W165" s="17"/>
      <c r="X165" s="59"/>
      <c r="Y165" s="15"/>
      <c r="Z165" s="59"/>
      <c r="AA165" s="14"/>
      <c r="AB165" s="16"/>
      <c r="AC165" s="14"/>
      <c r="AD165" s="17"/>
      <c r="AE165" s="59"/>
      <c r="AF165" s="15"/>
      <c r="AG165" s="59"/>
      <c r="AH165" s="14"/>
      <c r="AI165" s="16"/>
      <c r="AJ165" s="14"/>
      <c r="AK165" s="17"/>
      <c r="AL165" s="59"/>
      <c r="AM165" s="15"/>
      <c r="AN165" s="59"/>
      <c r="AO165" s="14"/>
      <c r="AP165" s="16"/>
      <c r="AQ165" s="14"/>
      <c r="AR165" s="17"/>
      <c r="AS165" s="59"/>
      <c r="AT165" s="15"/>
      <c r="AU165" s="59"/>
      <c r="AV165" s="14"/>
      <c r="AW165" s="16"/>
      <c r="AX165" s="14"/>
      <c r="AY165" s="17"/>
      <c r="AZ165" s="59"/>
      <c r="BA165" s="15"/>
      <c r="BB165" s="59"/>
      <c r="BC165" s="14"/>
      <c r="BD165" s="16"/>
      <c r="BE165" s="14"/>
      <c r="BF165" s="17"/>
      <c r="BG165" s="59"/>
      <c r="BH165" s="15"/>
      <c r="BI165" s="59"/>
      <c r="BJ165" s="14"/>
      <c r="BK165" s="16"/>
      <c r="BL165" s="14"/>
      <c r="BM165" s="17"/>
      <c r="BN165" s="59"/>
      <c r="BO165" s="15"/>
      <c r="BP165" s="59"/>
      <c r="BQ165" s="14"/>
      <c r="BR165" s="16"/>
      <c r="BS165" s="14"/>
      <c r="BT165" s="17"/>
      <c r="BU165" s="59"/>
      <c r="BV165" s="15"/>
      <c r="BW165" s="59"/>
      <c r="BX165" s="14"/>
      <c r="BY165" s="16"/>
      <c r="BZ165" s="14"/>
      <c r="CA165" s="17"/>
      <c r="CB165" s="59"/>
      <c r="CC165" s="15"/>
      <c r="CD165" s="59"/>
      <c r="CE165" s="14"/>
      <c r="CF165" s="16"/>
      <c r="CG165" s="14"/>
      <c r="CH165" s="17"/>
      <c r="CI165" s="59"/>
      <c r="CJ165" s="15"/>
      <c r="CK165" s="59"/>
      <c r="CL165" s="14"/>
      <c r="CM165" s="16"/>
      <c r="CN165" s="14"/>
      <c r="CO165" s="17"/>
      <c r="CP165" s="59"/>
      <c r="CQ165" s="15"/>
      <c r="CR165" s="59"/>
      <c r="CS165" s="14"/>
      <c r="CT165" s="16"/>
      <c r="CU165" s="14"/>
      <c r="CV165" s="17"/>
      <c r="CW165" s="59"/>
      <c r="CX165" s="15"/>
      <c r="CY165" s="59"/>
      <c r="CZ165" s="14"/>
      <c r="DA165" s="16"/>
      <c r="DB165" s="14"/>
      <c r="DC165" s="17"/>
      <c r="DD165" s="59"/>
      <c r="DE165" s="15"/>
      <c r="DF165" s="59"/>
      <c r="DG165" s="14"/>
      <c r="DH165" s="16"/>
      <c r="DI165" s="14"/>
      <c r="DJ165" s="17"/>
      <c r="DK165" s="59"/>
      <c r="DL165" s="15"/>
      <c r="DM165" s="59"/>
      <c r="DN165" s="14"/>
      <c r="DO165" s="16"/>
      <c r="DP165" s="14"/>
      <c r="DQ165" s="17"/>
      <c r="DR165" s="59"/>
      <c r="DS165" s="15"/>
      <c r="DT165" s="59"/>
      <c r="DU165" s="14"/>
      <c r="DV165" s="16"/>
      <c r="DW165" s="14"/>
      <c r="DX165" s="17"/>
      <c r="DY165" s="59"/>
      <c r="DZ165" s="15"/>
      <c r="EA165" s="59"/>
      <c r="EB165" s="14"/>
      <c r="EC165" s="16"/>
      <c r="ED165" s="14"/>
      <c r="EE165" s="17"/>
      <c r="EF165" s="59"/>
      <c r="EG165" s="15"/>
      <c r="EH165" s="59"/>
      <c r="EI165" s="14"/>
      <c r="EJ165" s="16"/>
      <c r="EK165" s="14"/>
      <c r="EL165" s="17"/>
      <c r="EM165" s="59"/>
      <c r="EN165" s="15"/>
      <c r="EO165" s="59"/>
      <c r="EP165" s="14"/>
      <c r="EQ165" s="16"/>
      <c r="ER165" s="14"/>
      <c r="ES165" s="17"/>
      <c r="ET165" s="59"/>
      <c r="EU165" s="15"/>
      <c r="EV165" s="59"/>
      <c r="EW165" s="14"/>
      <c r="EX165" s="16"/>
      <c r="EY165" s="14"/>
      <c r="EZ165" s="17"/>
      <c r="FA165" s="59"/>
      <c r="FB165" s="15"/>
      <c r="FC165" s="59"/>
      <c r="FD165" s="14"/>
      <c r="FE165" s="16"/>
      <c r="FF165" s="14"/>
      <c r="FG165" s="17"/>
      <c r="FH165" s="59"/>
      <c r="FI165" s="15"/>
      <c r="FJ165" s="59"/>
      <c r="FK165" s="14"/>
      <c r="FL165" s="16"/>
      <c r="FM165" s="14"/>
      <c r="FN165" s="17"/>
      <c r="FO165" s="59"/>
      <c r="FP165" s="15"/>
      <c r="FQ165" s="59"/>
      <c r="FR165" s="14"/>
      <c r="FS165" s="16"/>
      <c r="FT165" s="14"/>
      <c r="FU165" s="17"/>
      <c r="FV165" s="59"/>
      <c r="FW165" s="15"/>
      <c r="FX165" s="59"/>
      <c r="FY165" s="14"/>
      <c r="FZ165" s="16"/>
      <c r="GA165" s="14"/>
      <c r="GB165" s="17"/>
      <c r="GC165" s="59"/>
      <c r="GD165" s="15"/>
      <c r="GE165" s="59"/>
      <c r="GF165" s="14"/>
      <c r="GG165" s="16"/>
      <c r="GH165" s="14"/>
      <c r="GI165" s="17"/>
      <c r="GJ165" s="59"/>
      <c r="GK165" s="15"/>
      <c r="GL165" s="59"/>
      <c r="GM165" s="14"/>
      <c r="GN165" s="16"/>
      <c r="GO165" s="14"/>
      <c r="GP165" s="17"/>
      <c r="GQ165" s="59"/>
      <c r="GR165" s="15"/>
      <c r="GS165" s="59"/>
      <c r="GT165" s="14"/>
      <c r="GU165" s="16"/>
      <c r="GV165" s="14"/>
      <c r="GW165" s="17"/>
      <c r="GX165" s="59"/>
      <c r="GY165" s="15"/>
      <c r="GZ165" s="59"/>
      <c r="HA165" s="14"/>
      <c r="HB165" s="16"/>
      <c r="HC165" s="14"/>
      <c r="HD165" s="17"/>
      <c r="HE165" s="59"/>
      <c r="HF165" s="15"/>
      <c r="HG165" s="59"/>
      <c r="HH165" s="14"/>
      <c r="HI165" s="16"/>
      <c r="HJ165" s="14"/>
      <c r="HK165" s="17"/>
      <c r="HL165" s="59"/>
      <c r="HM165" s="15"/>
      <c r="HN165" s="59"/>
      <c r="HO165" s="14"/>
      <c r="HP165" s="16"/>
      <c r="HQ165" s="14"/>
      <c r="HR165" s="17"/>
      <c r="HS165" s="59"/>
      <c r="HT165" s="15"/>
      <c r="HU165" s="59"/>
      <c r="HV165" s="14"/>
      <c r="HW165" s="16"/>
      <c r="HX165" s="14"/>
      <c r="HY165" s="17"/>
      <c r="HZ165" s="59"/>
      <c r="IA165" s="15"/>
      <c r="IB165" s="59"/>
      <c r="IC165" s="14"/>
      <c r="ID165" s="16"/>
      <c r="IE165" s="14"/>
      <c r="IF165" s="17"/>
      <c r="IG165" s="59"/>
      <c r="IH165" s="15"/>
      <c r="II165" s="59"/>
      <c r="IJ165" s="14"/>
      <c r="IK165" s="16"/>
      <c r="IL165" s="14"/>
      <c r="IM165" s="17"/>
      <c r="IN165" s="59"/>
      <c r="IO165" s="15"/>
      <c r="IP165" s="59"/>
      <c r="IQ165" s="14"/>
      <c r="IR165" s="16"/>
      <c r="IS165" s="14"/>
      <c r="IT165" s="17"/>
      <c r="IU165" s="59"/>
      <c r="IV165" s="15"/>
    </row>
    <row r="166" spans="1:256" s="18" customFormat="1" ht="31.5" x14ac:dyDescent="0.25">
      <c r="A166" s="36" t="s">
        <v>61</v>
      </c>
      <c r="B166" s="43" t="s">
        <v>76</v>
      </c>
      <c r="C166" s="25" t="s">
        <v>62</v>
      </c>
      <c r="D166" s="25"/>
      <c r="E166" s="25"/>
      <c r="F166" s="26">
        <f t="shared" si="63"/>
        <v>700.45299999999997</v>
      </c>
      <c r="G166" s="26">
        <f t="shared" si="63"/>
        <v>666</v>
      </c>
      <c r="H166" s="26">
        <f>H167</f>
        <v>690.78200000000004</v>
      </c>
      <c r="I166" s="14"/>
      <c r="J166" s="59"/>
      <c r="K166" s="15"/>
      <c r="L166" s="59"/>
      <c r="M166" s="14"/>
      <c r="N166" s="16"/>
      <c r="O166" s="14"/>
      <c r="P166" s="17"/>
      <c r="Q166" s="59"/>
      <c r="R166" s="15"/>
      <c r="S166" s="59"/>
      <c r="T166" s="14"/>
      <c r="U166" s="16"/>
      <c r="V166" s="14"/>
      <c r="W166" s="17"/>
      <c r="X166" s="59"/>
      <c r="Y166" s="15"/>
      <c r="Z166" s="59"/>
      <c r="AA166" s="14"/>
      <c r="AB166" s="16"/>
      <c r="AC166" s="14"/>
      <c r="AD166" s="17"/>
      <c r="AE166" s="59"/>
      <c r="AF166" s="15"/>
      <c r="AG166" s="59"/>
      <c r="AH166" s="14"/>
      <c r="AI166" s="16"/>
      <c r="AJ166" s="14"/>
      <c r="AK166" s="17"/>
      <c r="AL166" s="59"/>
      <c r="AM166" s="15"/>
      <c r="AN166" s="59"/>
      <c r="AO166" s="14"/>
      <c r="AP166" s="16"/>
      <c r="AQ166" s="14"/>
      <c r="AR166" s="17"/>
      <c r="AS166" s="59"/>
      <c r="AT166" s="15"/>
      <c r="AU166" s="59"/>
      <c r="AV166" s="14"/>
      <c r="AW166" s="16"/>
      <c r="AX166" s="14"/>
      <c r="AY166" s="17"/>
      <c r="AZ166" s="59"/>
      <c r="BA166" s="15"/>
      <c r="BB166" s="59"/>
      <c r="BC166" s="14"/>
      <c r="BD166" s="16"/>
      <c r="BE166" s="14"/>
      <c r="BF166" s="17"/>
      <c r="BG166" s="59"/>
      <c r="BH166" s="15"/>
      <c r="BI166" s="59"/>
      <c r="BJ166" s="14"/>
      <c r="BK166" s="16"/>
      <c r="BL166" s="14"/>
      <c r="BM166" s="17"/>
      <c r="BN166" s="59"/>
      <c r="BO166" s="15"/>
      <c r="BP166" s="59"/>
      <c r="BQ166" s="14"/>
      <c r="BR166" s="16"/>
      <c r="BS166" s="14"/>
      <c r="BT166" s="17"/>
      <c r="BU166" s="59"/>
      <c r="BV166" s="15"/>
      <c r="BW166" s="59"/>
      <c r="BX166" s="14"/>
      <c r="BY166" s="16"/>
      <c r="BZ166" s="14"/>
      <c r="CA166" s="17"/>
      <c r="CB166" s="59"/>
      <c r="CC166" s="15"/>
      <c r="CD166" s="59"/>
      <c r="CE166" s="14"/>
      <c r="CF166" s="16"/>
      <c r="CG166" s="14"/>
      <c r="CH166" s="17"/>
      <c r="CI166" s="59"/>
      <c r="CJ166" s="15"/>
      <c r="CK166" s="59"/>
      <c r="CL166" s="14"/>
      <c r="CM166" s="16"/>
      <c r="CN166" s="14"/>
      <c r="CO166" s="17"/>
      <c r="CP166" s="59"/>
      <c r="CQ166" s="15"/>
      <c r="CR166" s="59"/>
      <c r="CS166" s="14"/>
      <c r="CT166" s="16"/>
      <c r="CU166" s="14"/>
      <c r="CV166" s="17"/>
      <c r="CW166" s="59"/>
      <c r="CX166" s="15"/>
      <c r="CY166" s="59"/>
      <c r="CZ166" s="14"/>
      <c r="DA166" s="16"/>
      <c r="DB166" s="14"/>
      <c r="DC166" s="17"/>
      <c r="DD166" s="59"/>
      <c r="DE166" s="15"/>
      <c r="DF166" s="59"/>
      <c r="DG166" s="14"/>
      <c r="DH166" s="16"/>
      <c r="DI166" s="14"/>
      <c r="DJ166" s="17"/>
      <c r="DK166" s="59"/>
      <c r="DL166" s="15"/>
      <c r="DM166" s="59"/>
      <c r="DN166" s="14"/>
      <c r="DO166" s="16"/>
      <c r="DP166" s="14"/>
      <c r="DQ166" s="17"/>
      <c r="DR166" s="59"/>
      <c r="DS166" s="15"/>
      <c r="DT166" s="59"/>
      <c r="DU166" s="14"/>
      <c r="DV166" s="16"/>
      <c r="DW166" s="14"/>
      <c r="DX166" s="17"/>
      <c r="DY166" s="59"/>
      <c r="DZ166" s="15"/>
      <c r="EA166" s="59"/>
      <c r="EB166" s="14"/>
      <c r="EC166" s="16"/>
      <c r="ED166" s="14"/>
      <c r="EE166" s="17"/>
      <c r="EF166" s="59"/>
      <c r="EG166" s="15"/>
      <c r="EH166" s="59"/>
      <c r="EI166" s="14"/>
      <c r="EJ166" s="16"/>
      <c r="EK166" s="14"/>
      <c r="EL166" s="17"/>
      <c r="EM166" s="59"/>
      <c r="EN166" s="15"/>
      <c r="EO166" s="59"/>
      <c r="EP166" s="14"/>
      <c r="EQ166" s="16"/>
      <c r="ER166" s="14"/>
      <c r="ES166" s="17"/>
      <c r="ET166" s="59"/>
      <c r="EU166" s="15"/>
      <c r="EV166" s="59"/>
      <c r="EW166" s="14"/>
      <c r="EX166" s="16"/>
      <c r="EY166" s="14"/>
      <c r="EZ166" s="17"/>
      <c r="FA166" s="59"/>
      <c r="FB166" s="15"/>
      <c r="FC166" s="59"/>
      <c r="FD166" s="14"/>
      <c r="FE166" s="16"/>
      <c r="FF166" s="14"/>
      <c r="FG166" s="17"/>
      <c r="FH166" s="59"/>
      <c r="FI166" s="15"/>
      <c r="FJ166" s="59"/>
      <c r="FK166" s="14"/>
      <c r="FL166" s="16"/>
      <c r="FM166" s="14"/>
      <c r="FN166" s="17"/>
      <c r="FO166" s="59"/>
      <c r="FP166" s="15"/>
      <c r="FQ166" s="59"/>
      <c r="FR166" s="14"/>
      <c r="FS166" s="16"/>
      <c r="FT166" s="14"/>
      <c r="FU166" s="17"/>
      <c r="FV166" s="59"/>
      <c r="FW166" s="15"/>
      <c r="FX166" s="59"/>
      <c r="FY166" s="14"/>
      <c r="FZ166" s="16"/>
      <c r="GA166" s="14"/>
      <c r="GB166" s="17"/>
      <c r="GC166" s="59"/>
      <c r="GD166" s="15"/>
      <c r="GE166" s="59"/>
      <c r="GF166" s="14"/>
      <c r="GG166" s="16"/>
      <c r="GH166" s="14"/>
      <c r="GI166" s="17"/>
      <c r="GJ166" s="59"/>
      <c r="GK166" s="15"/>
      <c r="GL166" s="59"/>
      <c r="GM166" s="14"/>
      <c r="GN166" s="16"/>
      <c r="GO166" s="14"/>
      <c r="GP166" s="17"/>
      <c r="GQ166" s="59"/>
      <c r="GR166" s="15"/>
      <c r="GS166" s="59"/>
      <c r="GT166" s="14"/>
      <c r="GU166" s="16"/>
      <c r="GV166" s="14"/>
      <c r="GW166" s="17"/>
      <c r="GX166" s="59"/>
      <c r="GY166" s="15"/>
      <c r="GZ166" s="59"/>
      <c r="HA166" s="14"/>
      <c r="HB166" s="16"/>
      <c r="HC166" s="14"/>
      <c r="HD166" s="17"/>
      <c r="HE166" s="59"/>
      <c r="HF166" s="15"/>
      <c r="HG166" s="59"/>
      <c r="HH166" s="14"/>
      <c r="HI166" s="16"/>
      <c r="HJ166" s="14"/>
      <c r="HK166" s="17"/>
      <c r="HL166" s="59"/>
      <c r="HM166" s="15"/>
      <c r="HN166" s="59"/>
      <c r="HO166" s="14"/>
      <c r="HP166" s="16"/>
      <c r="HQ166" s="14"/>
      <c r="HR166" s="17"/>
      <c r="HS166" s="59"/>
      <c r="HT166" s="15"/>
      <c r="HU166" s="59"/>
      <c r="HV166" s="14"/>
      <c r="HW166" s="16"/>
      <c r="HX166" s="14"/>
      <c r="HY166" s="17"/>
      <c r="HZ166" s="59"/>
      <c r="IA166" s="15"/>
      <c r="IB166" s="59"/>
      <c r="IC166" s="14"/>
      <c r="ID166" s="16"/>
      <c r="IE166" s="14"/>
      <c r="IF166" s="17"/>
      <c r="IG166" s="59"/>
      <c r="IH166" s="15"/>
      <c r="II166" s="59"/>
      <c r="IJ166" s="14"/>
      <c r="IK166" s="16"/>
      <c r="IL166" s="14"/>
      <c r="IM166" s="17"/>
      <c r="IN166" s="59"/>
      <c r="IO166" s="15"/>
      <c r="IP166" s="59"/>
      <c r="IQ166" s="14"/>
      <c r="IR166" s="16"/>
      <c r="IS166" s="14"/>
      <c r="IT166" s="17"/>
      <c r="IU166" s="59"/>
      <c r="IV166" s="15"/>
    </row>
    <row r="167" spans="1:256" s="1" customFormat="1" ht="47.25" x14ac:dyDescent="0.25">
      <c r="A167" s="36" t="s">
        <v>33</v>
      </c>
      <c r="B167" s="43" t="s">
        <v>76</v>
      </c>
      <c r="C167" s="25" t="s">
        <v>62</v>
      </c>
      <c r="D167" s="25" t="s">
        <v>12</v>
      </c>
      <c r="E167" s="25" t="s">
        <v>11</v>
      </c>
      <c r="F167" s="26">
        <v>700.45299999999997</v>
      </c>
      <c r="G167" s="26">
        <v>666</v>
      </c>
      <c r="H167" s="26">
        <v>690.78200000000004</v>
      </c>
    </row>
    <row r="168" spans="1:256" s="1" customFormat="1" ht="31.5" x14ac:dyDescent="0.25">
      <c r="A168" s="46" t="s">
        <v>77</v>
      </c>
      <c r="B168" s="45" t="s">
        <v>78</v>
      </c>
      <c r="C168" s="42"/>
      <c r="D168" s="45"/>
      <c r="E168" s="45"/>
      <c r="F168" s="28">
        <f t="shared" ref="F168:H173" si="64">F169</f>
        <v>41.5</v>
      </c>
      <c r="G168" s="28">
        <f t="shared" si="64"/>
        <v>50.2</v>
      </c>
      <c r="H168" s="28">
        <f t="shared" si="64"/>
        <v>50.2</v>
      </c>
    </row>
    <row r="169" spans="1:256" s="1" customFormat="1" ht="15.75" x14ac:dyDescent="0.25">
      <c r="A169" s="63" t="s">
        <v>32</v>
      </c>
      <c r="B169" s="43" t="s">
        <v>79</v>
      </c>
      <c r="C169" s="20"/>
      <c r="D169" s="37"/>
      <c r="E169" s="37"/>
      <c r="F169" s="26">
        <f t="shared" si="64"/>
        <v>41.5</v>
      </c>
      <c r="G169" s="26">
        <f t="shared" si="64"/>
        <v>50.2</v>
      </c>
      <c r="H169" s="26">
        <f t="shared" si="64"/>
        <v>50.2</v>
      </c>
    </row>
    <row r="170" spans="1:256" s="1" customFormat="1" ht="15.75" x14ac:dyDescent="0.25">
      <c r="A170" s="63" t="s">
        <v>32</v>
      </c>
      <c r="B170" s="43" t="s">
        <v>80</v>
      </c>
      <c r="C170" s="20"/>
      <c r="D170" s="37"/>
      <c r="E170" s="37"/>
      <c r="F170" s="26">
        <f t="shared" si="64"/>
        <v>41.5</v>
      </c>
      <c r="G170" s="26">
        <f t="shared" si="64"/>
        <v>50.2</v>
      </c>
      <c r="H170" s="26">
        <f t="shared" si="64"/>
        <v>50.2</v>
      </c>
    </row>
    <row r="171" spans="1:256" s="1" customFormat="1" ht="30.75" customHeight="1" x14ac:dyDescent="0.25">
      <c r="A171" s="30" t="s">
        <v>81</v>
      </c>
      <c r="B171" s="20" t="s">
        <v>126</v>
      </c>
      <c r="C171" s="25"/>
      <c r="D171" s="25"/>
      <c r="E171" s="37"/>
      <c r="F171" s="26">
        <f>F172+F175</f>
        <v>41.5</v>
      </c>
      <c r="G171" s="26">
        <f t="shared" ref="G171:H171" si="65">G172+G175</f>
        <v>50.2</v>
      </c>
      <c r="H171" s="26">
        <f t="shared" si="65"/>
        <v>50.2</v>
      </c>
    </row>
    <row r="172" spans="1:256" s="1" customFormat="1" ht="38.25" customHeight="1" x14ac:dyDescent="0.25">
      <c r="A172" s="30" t="s">
        <v>9</v>
      </c>
      <c r="B172" s="20" t="s">
        <v>126</v>
      </c>
      <c r="C172" s="37">
        <v>200</v>
      </c>
      <c r="D172" s="25"/>
      <c r="E172" s="25"/>
      <c r="F172" s="26">
        <f t="shared" si="64"/>
        <v>40</v>
      </c>
      <c r="G172" s="26">
        <f t="shared" si="64"/>
        <v>48.7</v>
      </c>
      <c r="H172" s="26">
        <f t="shared" ref="H172:H173" si="66">H173</f>
        <v>48.7</v>
      </c>
    </row>
    <row r="173" spans="1:256" s="1" customFormat="1" ht="31.5" x14ac:dyDescent="0.25">
      <c r="A173" s="30" t="s">
        <v>43</v>
      </c>
      <c r="B173" s="20" t="s">
        <v>126</v>
      </c>
      <c r="C173" s="37">
        <v>240</v>
      </c>
      <c r="D173" s="25"/>
      <c r="E173" s="25"/>
      <c r="F173" s="26">
        <f t="shared" si="64"/>
        <v>40</v>
      </c>
      <c r="G173" s="26">
        <f t="shared" si="64"/>
        <v>48.7</v>
      </c>
      <c r="H173" s="26">
        <f t="shared" si="66"/>
        <v>48.7</v>
      </c>
    </row>
    <row r="174" spans="1:256" s="1" customFormat="1" ht="21.75" customHeight="1" x14ac:dyDescent="0.25">
      <c r="A174" s="30" t="s">
        <v>26</v>
      </c>
      <c r="B174" s="20" t="s">
        <v>126</v>
      </c>
      <c r="C174" s="37">
        <v>240</v>
      </c>
      <c r="D174" s="25" t="s">
        <v>12</v>
      </c>
      <c r="E174" s="25" t="s">
        <v>27</v>
      </c>
      <c r="F174" s="26">
        <v>40</v>
      </c>
      <c r="G174" s="26">
        <v>48.7</v>
      </c>
      <c r="H174" s="26">
        <v>48.7</v>
      </c>
    </row>
    <row r="175" spans="1:256" s="1" customFormat="1" ht="21.75" customHeight="1" x14ac:dyDescent="0.25">
      <c r="A175" s="36" t="s">
        <v>13</v>
      </c>
      <c r="B175" s="20" t="s">
        <v>126</v>
      </c>
      <c r="C175" s="37">
        <v>800</v>
      </c>
      <c r="D175" s="25"/>
      <c r="E175" s="25"/>
      <c r="F175" s="29">
        <f>F176</f>
        <v>1.5</v>
      </c>
      <c r="G175" s="29">
        <f t="shared" ref="G175:H175" si="67">G176</f>
        <v>1.5</v>
      </c>
      <c r="H175" s="29">
        <f t="shared" si="67"/>
        <v>1.5</v>
      </c>
    </row>
    <row r="176" spans="1:256" s="1" customFormat="1" ht="21.75" customHeight="1" x14ac:dyDescent="0.25">
      <c r="A176" s="30" t="s">
        <v>148</v>
      </c>
      <c r="B176" s="20" t="s">
        <v>126</v>
      </c>
      <c r="C176" s="37">
        <v>850</v>
      </c>
      <c r="D176" s="25"/>
      <c r="E176" s="25"/>
      <c r="F176" s="29">
        <f>F177</f>
        <v>1.5</v>
      </c>
      <c r="G176" s="29">
        <f t="shared" ref="G176:H176" si="68">G177</f>
        <v>1.5</v>
      </c>
      <c r="H176" s="29">
        <f t="shared" si="68"/>
        <v>1.5</v>
      </c>
    </row>
    <row r="177" spans="1:8" s="1" customFormat="1" ht="21.75" customHeight="1" x14ac:dyDescent="0.25">
      <c r="A177" s="30" t="s">
        <v>26</v>
      </c>
      <c r="B177" s="20" t="s">
        <v>126</v>
      </c>
      <c r="C177" s="37">
        <v>850</v>
      </c>
      <c r="D177" s="25" t="s">
        <v>12</v>
      </c>
      <c r="E177" s="25" t="s">
        <v>27</v>
      </c>
      <c r="F177" s="29">
        <v>1.5</v>
      </c>
      <c r="G177" s="29">
        <v>1.5</v>
      </c>
      <c r="H177" s="26">
        <v>1.5</v>
      </c>
    </row>
    <row r="178" spans="1:8" s="1" customFormat="1" ht="47.25" x14ac:dyDescent="0.25">
      <c r="A178" s="46" t="s">
        <v>147</v>
      </c>
      <c r="B178" s="45" t="s">
        <v>82</v>
      </c>
      <c r="C178" s="42"/>
      <c r="D178" s="45"/>
      <c r="E178" s="45"/>
      <c r="F178" s="28">
        <f>F179</f>
        <v>915.94</v>
      </c>
      <c r="G178" s="28">
        <f t="shared" ref="G178:H178" si="69">G179</f>
        <v>1014.22</v>
      </c>
      <c r="H178" s="28">
        <f t="shared" si="69"/>
        <v>2904.92</v>
      </c>
    </row>
    <row r="179" spans="1:8" s="1" customFormat="1" ht="15.75" x14ac:dyDescent="0.25">
      <c r="A179" s="63" t="s">
        <v>83</v>
      </c>
      <c r="B179" s="2" t="s">
        <v>84</v>
      </c>
      <c r="C179" s="25"/>
      <c r="D179" s="37"/>
      <c r="E179" s="37"/>
      <c r="F179" s="26">
        <f t="shared" ref="F179:G179" si="70">F180</f>
        <v>915.94</v>
      </c>
      <c r="G179" s="26">
        <f t="shared" si="70"/>
        <v>1014.22</v>
      </c>
      <c r="H179" s="26">
        <f>H180</f>
        <v>2904.92</v>
      </c>
    </row>
    <row r="180" spans="1:8" s="1" customFormat="1" ht="15.75" x14ac:dyDescent="0.25">
      <c r="A180" s="63" t="s">
        <v>83</v>
      </c>
      <c r="B180" s="2" t="s">
        <v>85</v>
      </c>
      <c r="C180" s="25"/>
      <c r="D180" s="37"/>
      <c r="E180" s="37"/>
      <c r="F180" s="26">
        <f>F184+F192+F196+F200+F208+F212+F213+F223+F227+F231+F235+F251+F188+F239+F243+F247+F250</f>
        <v>915.94</v>
      </c>
      <c r="G180" s="26">
        <f t="shared" ref="G180" si="71">G184+G192+G196+G200+G208+G212+G213+G223+G227+G231+G235+G251+G188+G239+G243+G247+G250</f>
        <v>1014.22</v>
      </c>
      <c r="H180" s="26">
        <f>H184+H192+H196+H200+H208+H212+H213+H223+H227+H231+H235+H251+H188+H239+H243+H247</f>
        <v>2904.92</v>
      </c>
    </row>
    <row r="181" spans="1:8" s="1" customFormat="1" ht="31.5" x14ac:dyDescent="0.25">
      <c r="A181" s="63" t="s">
        <v>86</v>
      </c>
      <c r="B181" s="2" t="s">
        <v>87</v>
      </c>
      <c r="C181" s="25"/>
      <c r="D181" s="37"/>
      <c r="E181" s="37"/>
      <c r="F181" s="26">
        <f t="shared" ref="F181:G183" si="72">F182</f>
        <v>302.42</v>
      </c>
      <c r="G181" s="26">
        <f t="shared" si="72"/>
        <v>302.42</v>
      </c>
      <c r="H181" s="26">
        <f>H182</f>
        <v>302.42</v>
      </c>
    </row>
    <row r="182" spans="1:8" s="1" customFormat="1" ht="15.75" x14ac:dyDescent="0.25">
      <c r="A182" s="38" t="s">
        <v>15</v>
      </c>
      <c r="B182" s="2" t="s">
        <v>87</v>
      </c>
      <c r="C182" s="25" t="s">
        <v>16</v>
      </c>
      <c r="D182" s="37"/>
      <c r="E182" s="37"/>
      <c r="F182" s="26">
        <f t="shared" si="72"/>
        <v>302.42</v>
      </c>
      <c r="G182" s="26">
        <f t="shared" si="72"/>
        <v>302.42</v>
      </c>
      <c r="H182" s="26">
        <f>H183</f>
        <v>302.42</v>
      </c>
    </row>
    <row r="183" spans="1:8" s="1" customFormat="1" ht="31.5" x14ac:dyDescent="0.25">
      <c r="A183" s="39" t="s">
        <v>88</v>
      </c>
      <c r="B183" s="2" t="s">
        <v>87</v>
      </c>
      <c r="C183" s="25" t="s">
        <v>89</v>
      </c>
      <c r="D183" s="37"/>
      <c r="E183" s="37"/>
      <c r="F183" s="26">
        <f t="shared" si="72"/>
        <v>302.42</v>
      </c>
      <c r="G183" s="26">
        <f t="shared" si="72"/>
        <v>302.42</v>
      </c>
      <c r="H183" s="26">
        <f>H184</f>
        <v>302.42</v>
      </c>
    </row>
    <row r="184" spans="1:8" s="1" customFormat="1" ht="15.75" x14ac:dyDescent="0.25">
      <c r="A184" s="38" t="s">
        <v>19</v>
      </c>
      <c r="B184" s="2" t="s">
        <v>87</v>
      </c>
      <c r="C184" s="25" t="s">
        <v>89</v>
      </c>
      <c r="D184" s="37">
        <v>10</v>
      </c>
      <c r="E184" s="25" t="s">
        <v>12</v>
      </c>
      <c r="F184" s="29">
        <v>302.42</v>
      </c>
      <c r="G184" s="29">
        <v>302.42</v>
      </c>
      <c r="H184" s="29">
        <v>302.42</v>
      </c>
    </row>
    <row r="185" spans="1:8" s="1" customFormat="1" ht="47.25" hidden="1" x14ac:dyDescent="0.25">
      <c r="A185" s="31" t="s">
        <v>232</v>
      </c>
      <c r="B185" s="2" t="s">
        <v>245</v>
      </c>
      <c r="C185" s="25"/>
      <c r="D185" s="37"/>
      <c r="E185" s="25"/>
      <c r="F185" s="29">
        <f t="shared" ref="F185:G187" si="73">F186</f>
        <v>0</v>
      </c>
      <c r="G185" s="29">
        <f t="shared" si="73"/>
        <v>0</v>
      </c>
      <c r="H185" s="26">
        <v>0</v>
      </c>
    </row>
    <row r="186" spans="1:8" s="1" customFormat="1" ht="63" hidden="1" x14ac:dyDescent="0.25">
      <c r="A186" s="68" t="s">
        <v>198</v>
      </c>
      <c r="B186" s="2" t="s">
        <v>245</v>
      </c>
      <c r="C186" s="25" t="s">
        <v>243</v>
      </c>
      <c r="D186" s="37"/>
      <c r="E186" s="25"/>
      <c r="F186" s="29">
        <f t="shared" si="73"/>
        <v>0</v>
      </c>
      <c r="G186" s="29">
        <f t="shared" si="73"/>
        <v>0</v>
      </c>
      <c r="H186" s="26">
        <v>0</v>
      </c>
    </row>
    <row r="187" spans="1:8" s="1" customFormat="1" ht="15.75" hidden="1" x14ac:dyDescent="0.25">
      <c r="A187" s="31" t="s">
        <v>132</v>
      </c>
      <c r="B187" s="2" t="s">
        <v>245</v>
      </c>
      <c r="C187" s="25" t="s">
        <v>244</v>
      </c>
      <c r="D187" s="37"/>
      <c r="E187" s="25"/>
      <c r="F187" s="29">
        <f t="shared" si="73"/>
        <v>0</v>
      </c>
      <c r="G187" s="29">
        <f t="shared" si="73"/>
        <v>0</v>
      </c>
      <c r="H187" s="26">
        <v>0</v>
      </c>
    </row>
    <row r="188" spans="1:8" s="1" customFormat="1" ht="15.75" hidden="1" x14ac:dyDescent="0.25">
      <c r="A188" s="31" t="s">
        <v>128</v>
      </c>
      <c r="B188" s="2" t="s">
        <v>245</v>
      </c>
      <c r="C188" s="25" t="s">
        <v>244</v>
      </c>
      <c r="D188" s="25" t="s">
        <v>22</v>
      </c>
      <c r="E188" s="25" t="s">
        <v>21</v>
      </c>
      <c r="F188" s="29">
        <v>0</v>
      </c>
      <c r="G188" s="29">
        <v>0</v>
      </c>
      <c r="H188" s="26">
        <v>0</v>
      </c>
    </row>
    <row r="189" spans="1:8" s="1" customFormat="1" ht="47.25" x14ac:dyDescent="0.25">
      <c r="A189" s="63" t="s">
        <v>90</v>
      </c>
      <c r="B189" s="2" t="s">
        <v>91</v>
      </c>
      <c r="C189" s="34"/>
      <c r="D189" s="35"/>
      <c r="E189" s="35"/>
      <c r="F189" s="26">
        <f t="shared" ref="F189:G191" si="74">F190</f>
        <v>10</v>
      </c>
      <c r="G189" s="26">
        <f t="shared" si="74"/>
        <v>10</v>
      </c>
      <c r="H189" s="26">
        <f>H190</f>
        <v>10</v>
      </c>
    </row>
    <row r="190" spans="1:8" s="1" customFormat="1" ht="15.75" x14ac:dyDescent="0.25">
      <c r="A190" s="36" t="s">
        <v>13</v>
      </c>
      <c r="B190" s="2" t="s">
        <v>91</v>
      </c>
      <c r="C190" s="25" t="s">
        <v>14</v>
      </c>
      <c r="D190" s="35"/>
      <c r="E190" s="35"/>
      <c r="F190" s="26">
        <f t="shared" si="74"/>
        <v>10</v>
      </c>
      <c r="G190" s="26">
        <f t="shared" si="74"/>
        <v>10</v>
      </c>
      <c r="H190" s="26">
        <f>H191</f>
        <v>10</v>
      </c>
    </row>
    <row r="191" spans="1:8" s="1" customFormat="1" ht="15.75" x14ac:dyDescent="0.25">
      <c r="A191" s="36" t="s">
        <v>92</v>
      </c>
      <c r="B191" s="2" t="s">
        <v>91</v>
      </c>
      <c r="C191" s="25" t="s">
        <v>93</v>
      </c>
      <c r="D191" s="35"/>
      <c r="E191" s="35"/>
      <c r="F191" s="26">
        <f t="shared" si="74"/>
        <v>10</v>
      </c>
      <c r="G191" s="26">
        <f t="shared" si="74"/>
        <v>10</v>
      </c>
      <c r="H191" s="26">
        <f>H192</f>
        <v>10</v>
      </c>
    </row>
    <row r="192" spans="1:8" s="1" customFormat="1" ht="15.75" x14ac:dyDescent="0.25">
      <c r="A192" s="36" t="s">
        <v>35</v>
      </c>
      <c r="B192" s="2" t="s">
        <v>91</v>
      </c>
      <c r="C192" s="25" t="s">
        <v>93</v>
      </c>
      <c r="D192" s="25" t="s">
        <v>12</v>
      </c>
      <c r="E192" s="25">
        <v>11</v>
      </c>
      <c r="F192" s="29">
        <v>10</v>
      </c>
      <c r="G192" s="29">
        <v>10</v>
      </c>
      <c r="H192" s="26">
        <v>10</v>
      </c>
    </row>
    <row r="193" spans="1:8" s="1" customFormat="1" ht="63" x14ac:dyDescent="0.25">
      <c r="A193" s="31" t="s">
        <v>138</v>
      </c>
      <c r="B193" s="77" t="s">
        <v>139</v>
      </c>
      <c r="C193" s="25"/>
      <c r="D193" s="37"/>
      <c r="E193" s="37"/>
      <c r="F193" s="26">
        <f>F194</f>
        <v>145.06800000000001</v>
      </c>
      <c r="G193" s="26">
        <f t="shared" ref="G193:H193" si="75">G194</f>
        <v>0</v>
      </c>
      <c r="H193" s="26">
        <f t="shared" si="75"/>
        <v>0</v>
      </c>
    </row>
    <row r="194" spans="1:8" s="1" customFormat="1" ht="24" customHeight="1" x14ac:dyDescent="0.25">
      <c r="A194" s="31" t="s">
        <v>145</v>
      </c>
      <c r="B194" s="77" t="s">
        <v>137</v>
      </c>
      <c r="C194" s="20" t="s">
        <v>18</v>
      </c>
      <c r="D194" s="37"/>
      <c r="E194" s="37"/>
      <c r="F194" s="26">
        <f>F195</f>
        <v>145.06800000000001</v>
      </c>
      <c r="G194" s="26">
        <f t="shared" ref="G194:H195" si="76">G195</f>
        <v>0</v>
      </c>
      <c r="H194" s="26">
        <f t="shared" si="76"/>
        <v>0</v>
      </c>
    </row>
    <row r="195" spans="1:8" s="1" customFormat="1" ht="24" customHeight="1" x14ac:dyDescent="0.25">
      <c r="A195" s="31" t="s">
        <v>67</v>
      </c>
      <c r="B195" s="77" t="s">
        <v>137</v>
      </c>
      <c r="C195" s="20" t="s">
        <v>68</v>
      </c>
      <c r="D195" s="37"/>
      <c r="E195" s="37"/>
      <c r="F195" s="26">
        <f>F196</f>
        <v>145.06800000000001</v>
      </c>
      <c r="G195" s="26">
        <f t="shared" si="76"/>
        <v>0</v>
      </c>
      <c r="H195" s="26">
        <f t="shared" si="76"/>
        <v>0</v>
      </c>
    </row>
    <row r="196" spans="1:8" s="1" customFormat="1" ht="24" customHeight="1" x14ac:dyDescent="0.25">
      <c r="A196" s="31" t="s">
        <v>23</v>
      </c>
      <c r="B196" s="77" t="s">
        <v>137</v>
      </c>
      <c r="C196" s="20" t="s">
        <v>68</v>
      </c>
      <c r="D196" s="25" t="s">
        <v>11</v>
      </c>
      <c r="E196" s="37">
        <v>12</v>
      </c>
      <c r="F196" s="26">
        <v>145.06800000000001</v>
      </c>
      <c r="G196" s="26">
        <v>0</v>
      </c>
      <c r="H196" s="26">
        <v>0</v>
      </c>
    </row>
    <row r="197" spans="1:8" s="1" customFormat="1" ht="24" customHeight="1" x14ac:dyDescent="0.25">
      <c r="A197" s="31" t="s">
        <v>94</v>
      </c>
      <c r="B197" s="77" t="s">
        <v>95</v>
      </c>
      <c r="C197" s="25"/>
      <c r="D197" s="37"/>
      <c r="E197" s="37"/>
      <c r="F197" s="26">
        <f>F198+F202</f>
        <v>23.4</v>
      </c>
      <c r="G197" s="26">
        <f t="shared" ref="G197:H197" si="77">G198+G202</f>
        <v>30</v>
      </c>
      <c r="H197" s="26">
        <f t="shared" si="77"/>
        <v>30</v>
      </c>
    </row>
    <row r="198" spans="1:8" s="1" customFormat="1" ht="33" customHeight="1" x14ac:dyDescent="0.25">
      <c r="A198" s="30" t="s">
        <v>9</v>
      </c>
      <c r="B198" s="77" t="s">
        <v>95</v>
      </c>
      <c r="C198" s="25" t="s">
        <v>10</v>
      </c>
      <c r="D198" s="37"/>
      <c r="E198" s="37"/>
      <c r="F198" s="26">
        <f t="shared" ref="F198:G199" si="78">F199</f>
        <v>23.4</v>
      </c>
      <c r="G198" s="26">
        <f t="shared" si="78"/>
        <v>30</v>
      </c>
      <c r="H198" s="26">
        <f>H199</f>
        <v>30</v>
      </c>
    </row>
    <row r="199" spans="1:8" s="1" customFormat="1" ht="33" customHeight="1" x14ac:dyDescent="0.25">
      <c r="A199" s="31" t="s">
        <v>43</v>
      </c>
      <c r="B199" s="77" t="s">
        <v>95</v>
      </c>
      <c r="C199" s="25" t="s">
        <v>63</v>
      </c>
      <c r="D199" s="37"/>
      <c r="E199" s="37"/>
      <c r="F199" s="26">
        <f t="shared" si="78"/>
        <v>23.4</v>
      </c>
      <c r="G199" s="26">
        <f t="shared" si="78"/>
        <v>30</v>
      </c>
      <c r="H199" s="26">
        <f>H200</f>
        <v>30</v>
      </c>
    </row>
    <row r="200" spans="1:8" s="1" customFormat="1" ht="26.25" customHeight="1" x14ac:dyDescent="0.25">
      <c r="A200" s="31" t="s">
        <v>23</v>
      </c>
      <c r="B200" s="77" t="s">
        <v>95</v>
      </c>
      <c r="C200" s="25" t="s">
        <v>63</v>
      </c>
      <c r="D200" s="25" t="s">
        <v>11</v>
      </c>
      <c r="E200" s="37">
        <v>12</v>
      </c>
      <c r="F200" s="29">
        <v>23.4</v>
      </c>
      <c r="G200" s="29">
        <v>30</v>
      </c>
      <c r="H200" s="26">
        <v>30</v>
      </c>
    </row>
    <row r="201" spans="1:8" s="1" customFormat="1" ht="0.75" customHeight="1" x14ac:dyDescent="0.25">
      <c r="A201" s="44" t="s">
        <v>120</v>
      </c>
      <c r="B201" s="2" t="s">
        <v>122</v>
      </c>
      <c r="C201" s="25"/>
      <c r="D201" s="25"/>
      <c r="E201" s="37"/>
      <c r="F201" s="29">
        <f>F202</f>
        <v>0</v>
      </c>
      <c r="G201" s="29">
        <f t="shared" ref="G201:H203" si="79">G202</f>
        <v>0</v>
      </c>
      <c r="H201" s="29">
        <f t="shared" si="79"/>
        <v>0</v>
      </c>
    </row>
    <row r="202" spans="1:8" s="1" customFormat="1" ht="28.5" hidden="1" customHeight="1" x14ac:dyDescent="0.25">
      <c r="A202" s="60" t="s">
        <v>67</v>
      </c>
      <c r="B202" s="2" t="s">
        <v>122</v>
      </c>
      <c r="C202" s="25" t="s">
        <v>14</v>
      </c>
      <c r="D202" s="25"/>
      <c r="E202" s="37"/>
      <c r="F202" s="29">
        <f>F203</f>
        <v>0</v>
      </c>
      <c r="G202" s="29">
        <f t="shared" si="79"/>
        <v>0</v>
      </c>
      <c r="H202" s="29">
        <f t="shared" si="79"/>
        <v>0</v>
      </c>
    </row>
    <row r="203" spans="1:8" s="1" customFormat="1" ht="22.5" hidden="1" customHeight="1" x14ac:dyDescent="0.25">
      <c r="A203" s="60" t="s">
        <v>129</v>
      </c>
      <c r="B203" s="2" t="s">
        <v>122</v>
      </c>
      <c r="C203" s="25" t="s">
        <v>130</v>
      </c>
      <c r="D203" s="25"/>
      <c r="E203" s="37"/>
      <c r="F203" s="29">
        <f>F204</f>
        <v>0</v>
      </c>
      <c r="G203" s="29">
        <f t="shared" si="79"/>
        <v>0</v>
      </c>
      <c r="H203" s="29">
        <f t="shared" si="79"/>
        <v>0</v>
      </c>
    </row>
    <row r="204" spans="1:8" s="1" customFormat="1" ht="26.25" hidden="1" customHeight="1" x14ac:dyDescent="0.25">
      <c r="A204" s="56" t="s">
        <v>121</v>
      </c>
      <c r="B204" s="2" t="s">
        <v>122</v>
      </c>
      <c r="C204" s="25" t="s">
        <v>63</v>
      </c>
      <c r="D204" s="25" t="s">
        <v>12</v>
      </c>
      <c r="E204" s="25" t="s">
        <v>25</v>
      </c>
      <c r="F204" s="26">
        <v>0</v>
      </c>
      <c r="G204" s="29">
        <v>0</v>
      </c>
      <c r="H204" s="26">
        <v>0</v>
      </c>
    </row>
    <row r="205" spans="1:8" s="1" customFormat="1" ht="36" hidden="1" customHeight="1" x14ac:dyDescent="0.25">
      <c r="A205" s="64" t="s">
        <v>154</v>
      </c>
      <c r="B205" s="20" t="s">
        <v>155</v>
      </c>
      <c r="C205" s="19"/>
      <c r="D205" s="20"/>
      <c r="E205" s="20"/>
      <c r="F205" s="26">
        <f>F206</f>
        <v>0</v>
      </c>
      <c r="G205" s="26">
        <f t="shared" ref="G205:H207" si="80">G206</f>
        <v>0</v>
      </c>
      <c r="H205" s="26">
        <f t="shared" si="80"/>
        <v>0</v>
      </c>
    </row>
    <row r="206" spans="1:8" s="1" customFormat="1" ht="36.75" hidden="1" customHeight="1" x14ac:dyDescent="0.25">
      <c r="A206" s="63" t="s">
        <v>42</v>
      </c>
      <c r="B206" s="20" t="s">
        <v>155</v>
      </c>
      <c r="C206" s="25" t="s">
        <v>10</v>
      </c>
      <c r="D206" s="25"/>
      <c r="E206" s="37"/>
      <c r="F206" s="29">
        <f>F207</f>
        <v>0</v>
      </c>
      <c r="G206" s="29">
        <f t="shared" si="80"/>
        <v>0</v>
      </c>
      <c r="H206" s="29">
        <f t="shared" si="80"/>
        <v>0</v>
      </c>
    </row>
    <row r="207" spans="1:8" s="1" customFormat="1" ht="35.25" hidden="1" customHeight="1" x14ac:dyDescent="0.25">
      <c r="A207" s="76" t="s">
        <v>43</v>
      </c>
      <c r="B207" s="20" t="s">
        <v>155</v>
      </c>
      <c r="C207" s="25" t="s">
        <v>63</v>
      </c>
      <c r="D207" s="25"/>
      <c r="E207" s="37"/>
      <c r="F207" s="29">
        <f>F208</f>
        <v>0</v>
      </c>
      <c r="G207" s="29">
        <f t="shared" si="80"/>
        <v>0</v>
      </c>
      <c r="H207" s="29">
        <f t="shared" si="80"/>
        <v>0</v>
      </c>
    </row>
    <row r="208" spans="1:8" s="1" customFormat="1" ht="30" hidden="1" customHeight="1" x14ac:dyDescent="0.25">
      <c r="A208" s="31" t="s">
        <v>29</v>
      </c>
      <c r="B208" s="20" t="s">
        <v>155</v>
      </c>
      <c r="C208" s="25" t="s">
        <v>63</v>
      </c>
      <c r="D208" s="25" t="s">
        <v>22</v>
      </c>
      <c r="E208" s="25" t="s">
        <v>17</v>
      </c>
      <c r="F208" s="29">
        <v>0</v>
      </c>
      <c r="G208" s="29">
        <v>0</v>
      </c>
      <c r="H208" s="26">
        <v>0</v>
      </c>
    </row>
    <row r="209" spans="1:8" s="1" customFormat="1" ht="32.25" customHeight="1" x14ac:dyDescent="0.25">
      <c r="A209" s="63" t="s">
        <v>118</v>
      </c>
      <c r="B209" s="2" t="s">
        <v>119</v>
      </c>
      <c r="C209" s="25"/>
      <c r="D209" s="25"/>
      <c r="E209" s="37"/>
      <c r="F209" s="29">
        <f>F210</f>
        <v>163.84</v>
      </c>
      <c r="G209" s="29">
        <f t="shared" ref="G209:H211" si="81">G210</f>
        <v>231</v>
      </c>
      <c r="H209" s="29">
        <f t="shared" si="81"/>
        <v>231</v>
      </c>
    </row>
    <row r="210" spans="1:8" s="1" customFormat="1" ht="28.5" customHeight="1" x14ac:dyDescent="0.25">
      <c r="A210" s="63" t="s">
        <v>42</v>
      </c>
      <c r="B210" s="2" t="s">
        <v>119</v>
      </c>
      <c r="C210" s="25" t="s">
        <v>10</v>
      </c>
      <c r="D210" s="25"/>
      <c r="E210" s="37"/>
      <c r="F210" s="29">
        <f>F211</f>
        <v>163.84</v>
      </c>
      <c r="G210" s="29">
        <f t="shared" si="81"/>
        <v>231</v>
      </c>
      <c r="H210" s="29">
        <f t="shared" si="81"/>
        <v>231</v>
      </c>
    </row>
    <row r="211" spans="1:8" s="1" customFormat="1" ht="33" customHeight="1" x14ac:dyDescent="0.25">
      <c r="A211" s="76" t="s">
        <v>43</v>
      </c>
      <c r="B211" s="2" t="s">
        <v>119</v>
      </c>
      <c r="C211" s="25" t="s">
        <v>63</v>
      </c>
      <c r="D211" s="25"/>
      <c r="E211" s="37"/>
      <c r="F211" s="29">
        <f>F212</f>
        <v>163.84</v>
      </c>
      <c r="G211" s="29">
        <f t="shared" si="81"/>
        <v>231</v>
      </c>
      <c r="H211" s="29">
        <f t="shared" si="81"/>
        <v>231</v>
      </c>
    </row>
    <row r="212" spans="1:8" s="1" customFormat="1" ht="26.25" customHeight="1" x14ac:dyDescent="0.25">
      <c r="A212" s="31" t="s">
        <v>29</v>
      </c>
      <c r="B212" s="2" t="s">
        <v>119</v>
      </c>
      <c r="C212" s="25" t="s">
        <v>63</v>
      </c>
      <c r="D212" s="25" t="s">
        <v>22</v>
      </c>
      <c r="E212" s="25" t="s">
        <v>17</v>
      </c>
      <c r="F212" s="29">
        <f>350-186.16</f>
        <v>163.84</v>
      </c>
      <c r="G212" s="29">
        <v>231</v>
      </c>
      <c r="H212" s="29">
        <v>231</v>
      </c>
    </row>
    <row r="213" spans="1:8" s="1" customFormat="1" ht="31.5" x14ac:dyDescent="0.25">
      <c r="A213" s="31" t="s">
        <v>96</v>
      </c>
      <c r="B213" s="2" t="s">
        <v>97</v>
      </c>
      <c r="C213" s="25"/>
      <c r="D213" s="25"/>
      <c r="E213" s="25"/>
      <c r="F213" s="29">
        <f>F214+F217</f>
        <v>154.10000000000002</v>
      </c>
      <c r="G213" s="29">
        <f>G214+G217</f>
        <v>159.29999999999998</v>
      </c>
      <c r="H213" s="29">
        <f>H214+H217</f>
        <v>0</v>
      </c>
    </row>
    <row r="214" spans="1:8" s="1" customFormat="1" ht="66.75" customHeight="1" x14ac:dyDescent="0.25">
      <c r="A214" s="31" t="s">
        <v>6</v>
      </c>
      <c r="B214" s="2" t="s">
        <v>97</v>
      </c>
      <c r="C214" s="25" t="s">
        <v>7</v>
      </c>
      <c r="D214" s="25"/>
      <c r="E214" s="25"/>
      <c r="F214" s="29">
        <f t="shared" ref="F214:H215" si="82">F215</f>
        <v>128.13900000000001</v>
      </c>
      <c r="G214" s="29">
        <f t="shared" si="82"/>
        <v>132.11699999999999</v>
      </c>
      <c r="H214" s="29">
        <f t="shared" si="82"/>
        <v>0</v>
      </c>
    </row>
    <row r="215" spans="1:8" s="1" customFormat="1" ht="31.5" x14ac:dyDescent="0.25">
      <c r="A215" s="31" t="s">
        <v>61</v>
      </c>
      <c r="B215" s="2" t="s">
        <v>97</v>
      </c>
      <c r="C215" s="25" t="s">
        <v>62</v>
      </c>
      <c r="D215" s="25"/>
      <c r="E215" s="25"/>
      <c r="F215" s="29">
        <f t="shared" si="82"/>
        <v>128.13900000000001</v>
      </c>
      <c r="G215" s="29">
        <f t="shared" si="82"/>
        <v>132.11699999999999</v>
      </c>
      <c r="H215" s="29">
        <f t="shared" si="82"/>
        <v>0</v>
      </c>
    </row>
    <row r="216" spans="1:8" s="1" customFormat="1" ht="15.75" x14ac:dyDescent="0.25">
      <c r="A216" s="31" t="s">
        <v>98</v>
      </c>
      <c r="B216" s="2" t="s">
        <v>97</v>
      </c>
      <c r="C216" s="25" t="s">
        <v>62</v>
      </c>
      <c r="D216" s="25" t="s">
        <v>21</v>
      </c>
      <c r="E216" s="25" t="s">
        <v>17</v>
      </c>
      <c r="F216" s="26">
        <f>127.039+1.1</f>
        <v>128.13900000000001</v>
      </c>
      <c r="G216" s="26">
        <v>132.11699999999999</v>
      </c>
      <c r="H216" s="26">
        <v>0</v>
      </c>
    </row>
    <row r="217" spans="1:8" s="1" customFormat="1" ht="31.5" x14ac:dyDescent="0.25">
      <c r="A217" s="30" t="s">
        <v>9</v>
      </c>
      <c r="B217" s="2" t="s">
        <v>97</v>
      </c>
      <c r="C217" s="25" t="s">
        <v>10</v>
      </c>
      <c r="D217" s="25"/>
      <c r="E217" s="25"/>
      <c r="F217" s="29">
        <f t="shared" ref="F217:H218" si="83">F218</f>
        <v>25.960999999999999</v>
      </c>
      <c r="G217" s="29">
        <f t="shared" si="83"/>
        <v>27.183</v>
      </c>
      <c r="H217" s="29">
        <f t="shared" si="83"/>
        <v>0</v>
      </c>
    </row>
    <row r="218" spans="1:8" s="1" customFormat="1" ht="32.25" customHeight="1" x14ac:dyDescent="0.25">
      <c r="A218" s="31" t="s">
        <v>43</v>
      </c>
      <c r="B218" s="2" t="s">
        <v>97</v>
      </c>
      <c r="C218" s="25" t="s">
        <v>63</v>
      </c>
      <c r="D218" s="25"/>
      <c r="E218" s="25"/>
      <c r="F218" s="29">
        <f t="shared" si="83"/>
        <v>25.960999999999999</v>
      </c>
      <c r="G218" s="29">
        <f t="shared" si="83"/>
        <v>27.183</v>
      </c>
      <c r="H218" s="29">
        <f t="shared" si="83"/>
        <v>0</v>
      </c>
    </row>
    <row r="219" spans="1:8" s="1" customFormat="1" ht="21.75" customHeight="1" x14ac:dyDescent="0.25">
      <c r="A219" s="31" t="s">
        <v>98</v>
      </c>
      <c r="B219" s="2" t="s">
        <v>97</v>
      </c>
      <c r="C219" s="25" t="s">
        <v>63</v>
      </c>
      <c r="D219" s="25" t="s">
        <v>21</v>
      </c>
      <c r="E219" s="25" t="s">
        <v>17</v>
      </c>
      <c r="F219" s="29">
        <f>25.961</f>
        <v>25.960999999999999</v>
      </c>
      <c r="G219" s="29">
        <v>27.183</v>
      </c>
      <c r="H219" s="29">
        <v>0</v>
      </c>
    </row>
    <row r="220" spans="1:8" s="49" customFormat="1" ht="15.75" x14ac:dyDescent="0.25">
      <c r="A220" s="31" t="s">
        <v>140</v>
      </c>
      <c r="B220" s="2" t="s">
        <v>141</v>
      </c>
      <c r="C220" s="13"/>
      <c r="D220" s="11"/>
      <c r="E220" s="11"/>
      <c r="F220" s="26">
        <f>F221</f>
        <v>7.5</v>
      </c>
      <c r="G220" s="26">
        <f t="shared" ref="G220:H222" si="84">G221</f>
        <v>7.5</v>
      </c>
      <c r="H220" s="26">
        <f t="shared" si="84"/>
        <v>7.5</v>
      </c>
    </row>
    <row r="221" spans="1:8" s="49" customFormat="1" ht="31.5" x14ac:dyDescent="0.25">
      <c r="A221" s="30" t="s">
        <v>9</v>
      </c>
      <c r="B221" s="2" t="s">
        <v>141</v>
      </c>
      <c r="C221" s="32" t="s">
        <v>10</v>
      </c>
      <c r="D221" s="32"/>
      <c r="E221" s="32"/>
      <c r="F221" s="26">
        <f>F222</f>
        <v>7.5</v>
      </c>
      <c r="G221" s="26">
        <f t="shared" si="84"/>
        <v>7.5</v>
      </c>
      <c r="H221" s="26">
        <f t="shared" si="84"/>
        <v>7.5</v>
      </c>
    </row>
    <row r="222" spans="1:8" s="49" customFormat="1" ht="31.5" x14ac:dyDescent="0.25">
      <c r="A222" s="30" t="s">
        <v>101</v>
      </c>
      <c r="B222" s="2" t="s">
        <v>141</v>
      </c>
      <c r="C222" s="32" t="s">
        <v>63</v>
      </c>
      <c r="D222" s="32"/>
      <c r="E222" s="32"/>
      <c r="F222" s="26">
        <f>F223</f>
        <v>7.5</v>
      </c>
      <c r="G222" s="26">
        <f t="shared" si="84"/>
        <v>7.5</v>
      </c>
      <c r="H222" s="26">
        <f t="shared" si="84"/>
        <v>7.5</v>
      </c>
    </row>
    <row r="223" spans="1:8" s="49" customFormat="1" ht="15.75" x14ac:dyDescent="0.25">
      <c r="A223" s="63" t="s">
        <v>24</v>
      </c>
      <c r="B223" s="2" t="s">
        <v>141</v>
      </c>
      <c r="C223" s="32" t="s">
        <v>63</v>
      </c>
      <c r="D223" s="32" t="s">
        <v>22</v>
      </c>
      <c r="E223" s="32" t="s">
        <v>12</v>
      </c>
      <c r="F223" s="26">
        <v>7.5</v>
      </c>
      <c r="G223" s="26">
        <v>7.5</v>
      </c>
      <c r="H223" s="26">
        <v>7.5</v>
      </c>
    </row>
    <row r="224" spans="1:8" s="1" customFormat="1" ht="35.25" customHeight="1" x14ac:dyDescent="0.25">
      <c r="A224" s="63" t="s">
        <v>99</v>
      </c>
      <c r="B224" s="2" t="s">
        <v>100</v>
      </c>
      <c r="C224" s="32"/>
      <c r="D224" s="32"/>
      <c r="E224" s="32"/>
      <c r="F224" s="29">
        <f t="shared" ref="F224:H226" si="85">F225</f>
        <v>109.61199999999999</v>
      </c>
      <c r="G224" s="29">
        <f t="shared" si="85"/>
        <v>110</v>
      </c>
      <c r="H224" s="29">
        <f>H225</f>
        <v>110</v>
      </c>
    </row>
    <row r="225" spans="1:8" s="1" customFormat="1" ht="37.5" customHeight="1" x14ac:dyDescent="0.25">
      <c r="A225" s="30" t="s">
        <v>9</v>
      </c>
      <c r="B225" s="2" t="s">
        <v>100</v>
      </c>
      <c r="C225" s="32" t="s">
        <v>10</v>
      </c>
      <c r="D225" s="32"/>
      <c r="E225" s="32"/>
      <c r="F225" s="33">
        <f t="shared" si="85"/>
        <v>109.61199999999999</v>
      </c>
      <c r="G225" s="33">
        <f t="shared" si="85"/>
        <v>110</v>
      </c>
      <c r="H225" s="33">
        <f>H226</f>
        <v>110</v>
      </c>
    </row>
    <row r="226" spans="1:8" s="1" customFormat="1" ht="31.5" x14ac:dyDescent="0.25">
      <c r="A226" s="30" t="s">
        <v>101</v>
      </c>
      <c r="B226" s="2" t="s">
        <v>100</v>
      </c>
      <c r="C226" s="32" t="s">
        <v>63</v>
      </c>
      <c r="D226" s="32"/>
      <c r="E226" s="32"/>
      <c r="F226" s="33">
        <f>F227</f>
        <v>109.61199999999999</v>
      </c>
      <c r="G226" s="33">
        <f t="shared" si="85"/>
        <v>110</v>
      </c>
      <c r="H226" s="33">
        <f t="shared" si="85"/>
        <v>110</v>
      </c>
    </row>
    <row r="227" spans="1:8" s="1" customFormat="1" ht="19.5" customHeight="1" x14ac:dyDescent="0.25">
      <c r="A227" s="63" t="s">
        <v>24</v>
      </c>
      <c r="B227" s="2" t="s">
        <v>100</v>
      </c>
      <c r="C227" s="32" t="s">
        <v>63</v>
      </c>
      <c r="D227" s="32" t="s">
        <v>22</v>
      </c>
      <c r="E227" s="32" t="s">
        <v>12</v>
      </c>
      <c r="F227" s="33">
        <v>109.61199999999999</v>
      </c>
      <c r="G227" s="33">
        <v>110</v>
      </c>
      <c r="H227" s="33">
        <v>110</v>
      </c>
    </row>
    <row r="228" spans="1:8" s="1" customFormat="1" ht="47.25" x14ac:dyDescent="0.25">
      <c r="A228" s="63" t="s">
        <v>150</v>
      </c>
      <c r="B228" s="20" t="s">
        <v>151</v>
      </c>
      <c r="C228" s="37"/>
      <c r="D228" s="37"/>
      <c r="E228" s="25"/>
      <c r="F228" s="29">
        <f>F229</f>
        <v>0</v>
      </c>
      <c r="G228" s="29">
        <f t="shared" ref="G228:H230" si="86">G229</f>
        <v>109</v>
      </c>
      <c r="H228" s="29">
        <f t="shared" si="86"/>
        <v>109</v>
      </c>
    </row>
    <row r="229" spans="1:8" ht="31.5" x14ac:dyDescent="0.25">
      <c r="A229" s="63" t="s">
        <v>42</v>
      </c>
      <c r="B229" s="20" t="s">
        <v>151</v>
      </c>
      <c r="C229" s="32" t="s">
        <v>10</v>
      </c>
      <c r="D229" s="66"/>
      <c r="E229" s="66"/>
      <c r="F229" s="33">
        <f>F230</f>
        <v>0</v>
      </c>
      <c r="G229" s="33">
        <f t="shared" si="86"/>
        <v>109</v>
      </c>
      <c r="H229" s="33">
        <f t="shared" si="86"/>
        <v>109</v>
      </c>
    </row>
    <row r="230" spans="1:8" ht="31.5" x14ac:dyDescent="0.25">
      <c r="A230" s="30" t="s">
        <v>43</v>
      </c>
      <c r="B230" s="20" t="s">
        <v>151</v>
      </c>
      <c r="C230" s="32" t="s">
        <v>63</v>
      </c>
      <c r="D230" s="66"/>
      <c r="E230" s="66"/>
      <c r="F230" s="33">
        <f>F231</f>
        <v>0</v>
      </c>
      <c r="G230" s="33">
        <f t="shared" si="86"/>
        <v>109</v>
      </c>
      <c r="H230" s="33">
        <f t="shared" si="86"/>
        <v>109</v>
      </c>
    </row>
    <row r="231" spans="1:8" ht="47.25" x14ac:dyDescent="0.25">
      <c r="A231" s="63" t="s">
        <v>44</v>
      </c>
      <c r="B231" s="20" t="s">
        <v>151</v>
      </c>
      <c r="C231" s="25" t="s">
        <v>63</v>
      </c>
      <c r="D231" s="25" t="s">
        <v>17</v>
      </c>
      <c r="E231" s="25" t="s">
        <v>113</v>
      </c>
      <c r="F231" s="33">
        <v>0</v>
      </c>
      <c r="G231" s="29">
        <v>109</v>
      </c>
      <c r="H231" s="29">
        <v>109</v>
      </c>
    </row>
    <row r="232" spans="1:8" ht="15.75" x14ac:dyDescent="0.25">
      <c r="A232" s="63" t="s">
        <v>46</v>
      </c>
      <c r="B232" s="2" t="s">
        <v>161</v>
      </c>
      <c r="C232" s="65"/>
      <c r="D232" s="65"/>
      <c r="E232" s="65"/>
      <c r="F232" s="33">
        <f>F233</f>
        <v>0</v>
      </c>
      <c r="G232" s="33">
        <f t="shared" ref="G232:H234" si="87">G233</f>
        <v>15</v>
      </c>
      <c r="H232" s="33">
        <f t="shared" si="87"/>
        <v>15</v>
      </c>
    </row>
    <row r="233" spans="1:8" ht="31.5" x14ac:dyDescent="0.25">
      <c r="A233" s="63" t="s">
        <v>42</v>
      </c>
      <c r="B233" s="2" t="s">
        <v>161</v>
      </c>
      <c r="C233" s="25" t="s">
        <v>10</v>
      </c>
      <c r="D233" s="25"/>
      <c r="E233" s="25"/>
      <c r="F233" s="33">
        <f>F234</f>
        <v>0</v>
      </c>
      <c r="G233" s="33">
        <f t="shared" si="87"/>
        <v>15</v>
      </c>
      <c r="H233" s="33">
        <f t="shared" si="87"/>
        <v>15</v>
      </c>
    </row>
    <row r="234" spans="1:8" ht="31.5" x14ac:dyDescent="0.25">
      <c r="A234" s="76" t="s">
        <v>43</v>
      </c>
      <c r="B234" s="2" t="s">
        <v>161</v>
      </c>
      <c r="C234" s="25" t="s">
        <v>63</v>
      </c>
      <c r="D234" s="25"/>
      <c r="E234" s="25"/>
      <c r="F234" s="33">
        <f>F235</f>
        <v>0</v>
      </c>
      <c r="G234" s="33">
        <f t="shared" si="87"/>
        <v>15</v>
      </c>
      <c r="H234" s="33">
        <f t="shared" si="87"/>
        <v>15</v>
      </c>
    </row>
    <row r="235" spans="1:8" ht="15.75" x14ac:dyDescent="0.25">
      <c r="A235" s="31" t="s">
        <v>160</v>
      </c>
      <c r="B235" s="2" t="s">
        <v>161</v>
      </c>
      <c r="C235" s="25" t="s">
        <v>63</v>
      </c>
      <c r="D235" s="25" t="s">
        <v>25</v>
      </c>
      <c r="E235" s="25" t="s">
        <v>25</v>
      </c>
      <c r="F235" s="33">
        <v>0</v>
      </c>
      <c r="G235" s="33">
        <v>15</v>
      </c>
      <c r="H235" s="33">
        <v>15</v>
      </c>
    </row>
    <row r="236" spans="1:8" ht="31.5" x14ac:dyDescent="0.25">
      <c r="A236" s="63" t="s">
        <v>48</v>
      </c>
      <c r="B236" s="2" t="s">
        <v>163</v>
      </c>
      <c r="C236" s="65"/>
      <c r="D236" s="65"/>
      <c r="E236" s="65"/>
      <c r="F236" s="33">
        <f>F237</f>
        <v>0</v>
      </c>
      <c r="G236" s="33">
        <f t="shared" ref="G236:H237" si="88">G237</f>
        <v>15</v>
      </c>
      <c r="H236" s="33">
        <f t="shared" si="88"/>
        <v>15</v>
      </c>
    </row>
    <row r="237" spans="1:8" ht="31.5" x14ac:dyDescent="0.25">
      <c r="A237" s="63" t="s">
        <v>42</v>
      </c>
      <c r="B237" s="2" t="s">
        <v>163</v>
      </c>
      <c r="C237" s="25" t="s">
        <v>10</v>
      </c>
      <c r="D237" s="25"/>
      <c r="E237" s="25"/>
      <c r="F237" s="33">
        <f>F238</f>
        <v>0</v>
      </c>
      <c r="G237" s="33">
        <f t="shared" si="88"/>
        <v>15</v>
      </c>
      <c r="H237" s="33">
        <f t="shared" si="88"/>
        <v>15</v>
      </c>
    </row>
    <row r="238" spans="1:8" ht="31.5" x14ac:dyDescent="0.25">
      <c r="A238" s="76" t="s">
        <v>43</v>
      </c>
      <c r="B238" s="2" t="s">
        <v>163</v>
      </c>
      <c r="C238" s="25" t="s">
        <v>63</v>
      </c>
      <c r="D238" s="25"/>
      <c r="E238" s="25"/>
      <c r="F238" s="33">
        <f>F251</f>
        <v>0</v>
      </c>
      <c r="G238" s="33">
        <f>G239</f>
        <v>15</v>
      </c>
      <c r="H238" s="33">
        <f>H239</f>
        <v>15</v>
      </c>
    </row>
    <row r="239" spans="1:8" ht="15.75" x14ac:dyDescent="0.25">
      <c r="A239" s="31" t="s">
        <v>162</v>
      </c>
      <c r="B239" s="2" t="s">
        <v>163</v>
      </c>
      <c r="C239" s="25" t="s">
        <v>63</v>
      </c>
      <c r="D239" s="25" t="s">
        <v>28</v>
      </c>
      <c r="E239" s="25" t="s">
        <v>12</v>
      </c>
      <c r="F239" s="33">
        <v>0</v>
      </c>
      <c r="G239" s="33">
        <v>15</v>
      </c>
      <c r="H239" s="33">
        <v>15</v>
      </c>
    </row>
    <row r="240" spans="1:8" ht="47.25" x14ac:dyDescent="0.25">
      <c r="A240" s="80" t="s">
        <v>239</v>
      </c>
      <c r="B240" s="54" t="s">
        <v>240</v>
      </c>
      <c r="C240" s="25"/>
      <c r="D240" s="25"/>
      <c r="E240" s="25"/>
      <c r="F240" s="29">
        <f>F241</f>
        <v>0</v>
      </c>
      <c r="G240" s="29">
        <f t="shared" ref="G240:H242" si="89">G241</f>
        <v>25</v>
      </c>
      <c r="H240" s="29">
        <f t="shared" si="89"/>
        <v>25</v>
      </c>
    </row>
    <row r="241" spans="1:8" ht="31.5" x14ac:dyDescent="0.25">
      <c r="A241" s="81" t="s">
        <v>42</v>
      </c>
      <c r="B241" s="54" t="s">
        <v>240</v>
      </c>
      <c r="C241" s="25" t="s">
        <v>10</v>
      </c>
      <c r="D241" s="25"/>
      <c r="E241" s="25"/>
      <c r="F241" s="33">
        <f>F242</f>
        <v>0</v>
      </c>
      <c r="G241" s="33">
        <f t="shared" si="89"/>
        <v>25</v>
      </c>
      <c r="H241" s="33">
        <f t="shared" si="89"/>
        <v>25</v>
      </c>
    </row>
    <row r="242" spans="1:8" ht="31.5" x14ac:dyDescent="0.25">
      <c r="A242" s="78" t="s">
        <v>43</v>
      </c>
      <c r="B242" s="54" t="s">
        <v>240</v>
      </c>
      <c r="C242" s="25" t="s">
        <v>63</v>
      </c>
      <c r="D242" s="25"/>
      <c r="E242" s="25"/>
      <c r="F242" s="33">
        <f>F243</f>
        <v>0</v>
      </c>
      <c r="G242" s="33">
        <f t="shared" si="89"/>
        <v>25</v>
      </c>
      <c r="H242" s="33">
        <f t="shared" si="89"/>
        <v>25</v>
      </c>
    </row>
    <row r="243" spans="1:8" s="1" customFormat="1" ht="18.75" customHeight="1" x14ac:dyDescent="0.25">
      <c r="A243" s="31" t="s">
        <v>29</v>
      </c>
      <c r="B243" s="54" t="s">
        <v>240</v>
      </c>
      <c r="C243" s="25" t="s">
        <v>63</v>
      </c>
      <c r="D243" s="25" t="s">
        <v>22</v>
      </c>
      <c r="E243" s="25" t="s">
        <v>17</v>
      </c>
      <c r="F243" s="29">
        <v>0</v>
      </c>
      <c r="G243" s="29">
        <v>25</v>
      </c>
      <c r="H243" s="29">
        <v>25</v>
      </c>
    </row>
    <row r="244" spans="1:8" ht="30.75" customHeight="1" x14ac:dyDescent="0.25">
      <c r="A244" s="68" t="s">
        <v>51</v>
      </c>
      <c r="B244" s="54" t="s">
        <v>241</v>
      </c>
      <c r="C244" s="19"/>
      <c r="D244" s="20"/>
      <c r="E244" s="20"/>
      <c r="F244" s="29">
        <f>F245</f>
        <v>0</v>
      </c>
      <c r="G244" s="29">
        <f t="shared" ref="G244:H246" si="90">G245</f>
        <v>0</v>
      </c>
      <c r="H244" s="29">
        <f t="shared" si="90"/>
        <v>1750</v>
      </c>
    </row>
    <row r="245" spans="1:8" ht="31.5" x14ac:dyDescent="0.25">
      <c r="A245" s="81" t="s">
        <v>42</v>
      </c>
      <c r="B245" s="54" t="s">
        <v>241</v>
      </c>
      <c r="C245" s="43">
        <v>200</v>
      </c>
      <c r="D245" s="25"/>
      <c r="E245" s="25"/>
      <c r="F245" s="29">
        <f>F246</f>
        <v>0</v>
      </c>
      <c r="G245" s="29">
        <f t="shared" si="90"/>
        <v>0</v>
      </c>
      <c r="H245" s="29">
        <f t="shared" si="90"/>
        <v>1750</v>
      </c>
    </row>
    <row r="246" spans="1:8" ht="31.5" x14ac:dyDescent="0.25">
      <c r="A246" s="78" t="s">
        <v>43</v>
      </c>
      <c r="B246" s="54" t="s">
        <v>241</v>
      </c>
      <c r="C246" s="43">
        <v>240</v>
      </c>
      <c r="D246" s="25"/>
      <c r="E246" s="25"/>
      <c r="F246" s="29">
        <f>F247</f>
        <v>0</v>
      </c>
      <c r="G246" s="29">
        <f t="shared" si="90"/>
        <v>0</v>
      </c>
      <c r="H246" s="29">
        <f t="shared" si="90"/>
        <v>1750</v>
      </c>
    </row>
    <row r="247" spans="1:8" ht="15.75" x14ac:dyDescent="0.25">
      <c r="A247" s="63" t="s">
        <v>31</v>
      </c>
      <c r="B247" s="51" t="s">
        <v>242</v>
      </c>
      <c r="C247" s="19">
        <v>240</v>
      </c>
      <c r="D247" s="20" t="s">
        <v>11</v>
      </c>
      <c r="E247" s="20" t="s">
        <v>20</v>
      </c>
      <c r="F247" s="29">
        <v>0</v>
      </c>
      <c r="G247" s="29">
        <v>0</v>
      </c>
      <c r="H247" s="29">
        <v>1750</v>
      </c>
    </row>
    <row r="248" spans="1:8" ht="47.25" x14ac:dyDescent="0.25">
      <c r="A248" s="71" t="s">
        <v>192</v>
      </c>
      <c r="B248" s="51" t="s">
        <v>242</v>
      </c>
      <c r="C248" s="25"/>
      <c r="D248" s="25"/>
      <c r="E248" s="25"/>
      <c r="F248" s="33">
        <f>F249</f>
        <v>0</v>
      </c>
      <c r="G248" s="33">
        <f t="shared" ref="G248:H250" si="91">G249</f>
        <v>0</v>
      </c>
      <c r="H248" s="33">
        <f t="shared" si="91"/>
        <v>300</v>
      </c>
    </row>
    <row r="249" spans="1:8" ht="31.5" x14ac:dyDescent="0.25">
      <c r="A249" s="81" t="s">
        <v>42</v>
      </c>
      <c r="B249" s="54" t="s">
        <v>242</v>
      </c>
      <c r="C249" s="43">
        <v>200</v>
      </c>
      <c r="D249" s="25"/>
      <c r="E249" s="25"/>
      <c r="F249" s="33">
        <f>F250</f>
        <v>0</v>
      </c>
      <c r="G249" s="33">
        <f t="shared" si="91"/>
        <v>0</v>
      </c>
      <c r="H249" s="33">
        <f t="shared" si="91"/>
        <v>300</v>
      </c>
    </row>
    <row r="250" spans="1:8" ht="31.5" x14ac:dyDescent="0.25">
      <c r="A250" s="78" t="s">
        <v>43</v>
      </c>
      <c r="B250" s="54" t="s">
        <v>242</v>
      </c>
      <c r="C250" s="43">
        <v>240</v>
      </c>
      <c r="D250" s="25"/>
      <c r="E250" s="25"/>
      <c r="F250" s="33">
        <f>F251</f>
        <v>0</v>
      </c>
      <c r="G250" s="33">
        <f t="shared" si="91"/>
        <v>0</v>
      </c>
      <c r="H250" s="33">
        <f t="shared" si="91"/>
        <v>300</v>
      </c>
    </row>
    <row r="251" spans="1:8" ht="15.75" x14ac:dyDescent="0.25">
      <c r="A251" s="63" t="s">
        <v>31</v>
      </c>
      <c r="B251" s="54" t="s">
        <v>242</v>
      </c>
      <c r="C251" s="19">
        <v>240</v>
      </c>
      <c r="D251" s="20" t="s">
        <v>11</v>
      </c>
      <c r="E251" s="20" t="s">
        <v>20</v>
      </c>
      <c r="F251" s="33">
        <v>0</v>
      </c>
      <c r="G251" s="33">
        <v>0</v>
      </c>
      <c r="H251" s="33">
        <v>300</v>
      </c>
    </row>
    <row r="252" spans="1:8" ht="15.75" x14ac:dyDescent="0.25">
      <c r="A252" s="31"/>
      <c r="B252" s="2"/>
      <c r="C252" s="25"/>
      <c r="D252" s="25"/>
      <c r="E252" s="25"/>
      <c r="F252" s="33"/>
      <c r="G252" s="33"/>
      <c r="H252" s="33"/>
    </row>
    <row r="253" spans="1:8" ht="15.75" x14ac:dyDescent="0.25">
      <c r="A253" s="67"/>
      <c r="B253" s="65"/>
      <c r="C253" s="65"/>
      <c r="D253" s="65"/>
      <c r="E253" s="65"/>
      <c r="F253" s="33"/>
      <c r="G253" s="33"/>
      <c r="H253" s="33"/>
    </row>
  </sheetData>
  <autoFilter ref="A9:H228"/>
  <mergeCells count="9">
    <mergeCell ref="G1:J3"/>
    <mergeCell ref="A4:H4"/>
    <mergeCell ref="F7:H7"/>
    <mergeCell ref="A7:A8"/>
    <mergeCell ref="B7:B8"/>
    <mergeCell ref="C7:C8"/>
    <mergeCell ref="D7:D8"/>
    <mergeCell ref="E7:E8"/>
    <mergeCell ref="A5:H5"/>
  </mergeCells>
  <pageMargins left="0.7" right="0.7" top="0.75" bottom="0.75" header="0.3" footer="0.3"/>
  <pageSetup paperSize="9" scale="50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</cp:lastModifiedBy>
  <cp:lastPrinted>2022-12-08T11:38:01Z</cp:lastPrinted>
  <dcterms:created xsi:type="dcterms:W3CDTF">2017-10-11T12:40:42Z</dcterms:created>
  <dcterms:modified xsi:type="dcterms:W3CDTF">2023-01-10T07:17:13Z</dcterms:modified>
</cp:coreProperties>
</file>