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3\март\"/>
    </mc:Choice>
  </mc:AlternateContent>
  <bookViews>
    <workbookView xWindow="0" yWindow="0" windowWidth="21570" windowHeight="7545"/>
  </bookViews>
  <sheets>
    <sheet name="2022" sheetId="1" r:id="rId1"/>
  </sheets>
  <definedNames>
    <definedName name="_xlnm._FilterDatabase" localSheetId="0" hidden="1">'2022'!$A$11:$H$235</definedName>
    <definedName name="_xlnm.Print_Titles" localSheetId="0">'2022'!$11:$11</definedName>
    <definedName name="_xlnm.Print_Area" localSheetId="0">'2022'!$A$1:$J$258</definedName>
  </definedNames>
  <calcPr calcId="152511"/>
</workbook>
</file>

<file path=xl/calcChain.xml><?xml version="1.0" encoding="utf-8"?>
<calcChain xmlns="http://schemas.openxmlformats.org/spreadsheetml/2006/main">
  <c r="G226" i="1" l="1"/>
  <c r="G223" i="1"/>
  <c r="F223" i="1"/>
  <c r="F226" i="1"/>
  <c r="F181" i="1"/>
  <c r="F136" i="1"/>
  <c r="F144" i="1"/>
  <c r="H146" i="1"/>
  <c r="H143" i="1" s="1"/>
  <c r="G146" i="1"/>
  <c r="G143" i="1" s="1"/>
  <c r="F146" i="1"/>
  <c r="F74" i="1"/>
  <c r="F68" i="1"/>
  <c r="F60" i="1"/>
  <c r="F56" i="1"/>
  <c r="F49" i="1"/>
  <c r="F44" i="1"/>
  <c r="F39" i="1"/>
  <c r="F25" i="1"/>
  <c r="F143" i="1" l="1"/>
  <c r="F219" i="1"/>
  <c r="F125" i="1"/>
  <c r="F163" i="1" l="1"/>
  <c r="H245" i="1" l="1"/>
  <c r="G245" i="1"/>
  <c r="H244" i="1"/>
  <c r="H243" i="1" s="1"/>
  <c r="G244" i="1"/>
  <c r="G243" i="1" s="1"/>
  <c r="H257" i="1"/>
  <c r="H256" i="1" s="1"/>
  <c r="H255" i="1" s="1"/>
  <c r="G257" i="1"/>
  <c r="G256" i="1" s="1"/>
  <c r="G255" i="1" s="1"/>
  <c r="H253" i="1"/>
  <c r="G253" i="1"/>
  <c r="H252" i="1"/>
  <c r="H251" i="1" s="1"/>
  <c r="G252" i="1"/>
  <c r="G251" i="1" s="1"/>
  <c r="F253" i="1"/>
  <c r="F252" i="1" s="1"/>
  <c r="F251" i="1" s="1"/>
  <c r="F257" i="1"/>
  <c r="F256" i="1" s="1"/>
  <c r="F255" i="1" s="1"/>
  <c r="H249" i="1"/>
  <c r="G249" i="1"/>
  <c r="G248" i="1" s="1"/>
  <c r="G247" i="1" s="1"/>
  <c r="H248" i="1"/>
  <c r="H247" i="1" s="1"/>
  <c r="F249" i="1"/>
  <c r="F248" i="1" s="1"/>
  <c r="F247" i="1" s="1"/>
  <c r="F118" i="1"/>
  <c r="H117" i="1" l="1"/>
  <c r="F117" i="1"/>
  <c r="G117" i="1"/>
  <c r="H225" i="1" l="1"/>
  <c r="H224" i="1" s="1"/>
  <c r="H222" i="1"/>
  <c r="H221" i="1" s="1"/>
  <c r="H111" i="1" l="1"/>
  <c r="G111" i="1"/>
  <c r="G110" i="1" s="1"/>
  <c r="G109" i="1" s="1"/>
  <c r="H110" i="1"/>
  <c r="H109" i="1" s="1"/>
  <c r="F111" i="1"/>
  <c r="F110" i="1" s="1"/>
  <c r="F109" i="1" s="1"/>
  <c r="F155" i="1" l="1"/>
  <c r="F91" i="1" l="1"/>
  <c r="F141" i="1" l="1"/>
  <c r="F140" i="1" s="1"/>
  <c r="H141" i="1"/>
  <c r="H140" i="1" s="1"/>
  <c r="G141" i="1"/>
  <c r="G140" i="1" s="1"/>
  <c r="G194" i="1" l="1"/>
  <c r="F194" i="1"/>
  <c r="F193" i="1" s="1"/>
  <c r="F192" i="1" s="1"/>
  <c r="G193" i="1"/>
  <c r="G192" i="1" s="1"/>
  <c r="H90" i="1" l="1"/>
  <c r="G90" i="1"/>
  <c r="H89" i="1"/>
  <c r="H88" i="1" s="1"/>
  <c r="H87" i="1" s="1"/>
  <c r="H86" i="1" s="1"/>
  <c r="G89" i="1"/>
  <c r="G88" i="1" s="1"/>
  <c r="G87" i="1" s="1"/>
  <c r="G86" i="1" s="1"/>
  <c r="F90" i="1"/>
  <c r="F89" i="1" s="1"/>
  <c r="F88" i="1" s="1"/>
  <c r="F87" i="1" s="1"/>
  <c r="F86" i="1" s="1"/>
  <c r="H73" i="1" l="1"/>
  <c r="H72" i="1" s="1"/>
  <c r="H71" i="1" s="1"/>
  <c r="H70" i="1" s="1"/>
  <c r="H69" i="1" s="1"/>
  <c r="G73" i="1"/>
  <c r="G72" i="1" s="1"/>
  <c r="G71" i="1" s="1"/>
  <c r="G70" i="1" s="1"/>
  <c r="G69" i="1" s="1"/>
  <c r="F73" i="1"/>
  <c r="F72" i="1" s="1"/>
  <c r="F71" i="1" s="1"/>
  <c r="F70" i="1" s="1"/>
  <c r="F69" i="1" s="1"/>
  <c r="H59" i="1" l="1"/>
  <c r="H58" i="1" s="1"/>
  <c r="H57" i="1" s="1"/>
  <c r="F245" i="1" l="1"/>
  <c r="F244" i="1" s="1"/>
  <c r="F243" i="1" s="1"/>
  <c r="H241" i="1"/>
  <c r="H240" i="1" s="1"/>
  <c r="H239" i="1" s="1"/>
  <c r="G241" i="1"/>
  <c r="G240" i="1" s="1"/>
  <c r="G239" i="1" s="1"/>
  <c r="F241" i="1"/>
  <c r="F240" i="1" s="1"/>
  <c r="F239" i="1" s="1"/>
  <c r="H237" i="1"/>
  <c r="H236" i="1" s="1"/>
  <c r="H235" i="1" s="1"/>
  <c r="G237" i="1"/>
  <c r="G236" i="1" s="1"/>
  <c r="G235" i="1" s="1"/>
  <c r="F237" i="1"/>
  <c r="F236" i="1" s="1"/>
  <c r="F235" i="1" s="1"/>
  <c r="H121" i="1"/>
  <c r="H120" i="1" s="1"/>
  <c r="G121" i="1"/>
  <c r="G120" i="1" s="1"/>
  <c r="F121" i="1"/>
  <c r="F120" i="1" s="1"/>
  <c r="H154" i="1" l="1"/>
  <c r="H153" i="1" s="1"/>
  <c r="G154" i="1"/>
  <c r="G153" i="1" s="1"/>
  <c r="F154" i="1"/>
  <c r="F153" i="1" s="1"/>
  <c r="H138" i="1" l="1"/>
  <c r="H137" i="1" s="1"/>
  <c r="G138" i="1"/>
  <c r="G137" i="1" s="1"/>
  <c r="F137" i="1"/>
  <c r="H214" i="1" l="1"/>
  <c r="H213" i="1" s="1"/>
  <c r="H212" i="1" s="1"/>
  <c r="G214" i="1"/>
  <c r="G213" i="1" s="1"/>
  <c r="G212" i="1" s="1"/>
  <c r="F214" i="1"/>
  <c r="F213" i="1" s="1"/>
  <c r="F212" i="1" s="1"/>
  <c r="H84" i="1" l="1"/>
  <c r="H83" i="1" s="1"/>
  <c r="H82" i="1" s="1"/>
  <c r="G84" i="1"/>
  <c r="G83" i="1" s="1"/>
  <c r="G82" i="1" s="1"/>
  <c r="F84" i="1"/>
  <c r="F83" i="1" s="1"/>
  <c r="F82" i="1" s="1"/>
  <c r="H229" i="1" l="1"/>
  <c r="H228" i="1" s="1"/>
  <c r="H227" i="1" s="1"/>
  <c r="G229" i="1"/>
  <c r="G228" i="1" s="1"/>
  <c r="G227" i="1" s="1"/>
  <c r="F229" i="1"/>
  <c r="F228" i="1" s="1"/>
  <c r="F227" i="1" s="1"/>
  <c r="H233" i="1"/>
  <c r="G233" i="1"/>
  <c r="F233" i="1"/>
  <c r="F159" i="1" l="1"/>
  <c r="H132" i="1"/>
  <c r="G132" i="1"/>
  <c r="H48" i="1"/>
  <c r="H47" i="1" s="1"/>
  <c r="H46" i="1" s="1"/>
  <c r="H45" i="1" s="1"/>
  <c r="G48" i="1"/>
  <c r="G47" i="1" s="1"/>
  <c r="G46" i="1" s="1"/>
  <c r="G45" i="1" s="1"/>
  <c r="F48" i="1"/>
  <c r="F47" i="1" s="1"/>
  <c r="F46" i="1" s="1"/>
  <c r="F45" i="1" s="1"/>
  <c r="H202" i="1" l="1"/>
  <c r="G202" i="1"/>
  <c r="G201" i="1" s="1"/>
  <c r="G200" i="1" s="1"/>
  <c r="H201" i="1"/>
  <c r="H200" i="1" s="1"/>
  <c r="F202" i="1"/>
  <c r="F201" i="1" s="1"/>
  <c r="F200" i="1" s="1"/>
  <c r="G151" i="1" l="1"/>
  <c r="H108" i="1" l="1"/>
  <c r="H107" i="1" s="1"/>
  <c r="H106" i="1" s="1"/>
  <c r="G108" i="1"/>
  <c r="G107" i="1" s="1"/>
  <c r="G106" i="1" s="1"/>
  <c r="H124" i="1"/>
  <c r="H123" i="1" s="1"/>
  <c r="H116" i="1" s="1"/>
  <c r="G124" i="1"/>
  <c r="G123" i="1" s="1"/>
  <c r="G116" i="1" s="1"/>
  <c r="F124" i="1"/>
  <c r="F123" i="1" s="1"/>
  <c r="F116" i="1" s="1"/>
  <c r="F108" i="1" l="1"/>
  <c r="F107" i="1" s="1"/>
  <c r="F106" i="1" s="1"/>
  <c r="F115" i="1"/>
  <c r="F114" i="1" s="1"/>
  <c r="F113" i="1"/>
  <c r="H113" i="1"/>
  <c r="H115" i="1"/>
  <c r="H114" i="1" s="1"/>
  <c r="G113" i="1"/>
  <c r="G115" i="1"/>
  <c r="G114" i="1" s="1"/>
  <c r="G59" i="1" l="1"/>
  <c r="G58" i="1" s="1"/>
  <c r="G57" i="1" s="1"/>
  <c r="F59" i="1"/>
  <c r="F58" i="1" s="1"/>
  <c r="F57" i="1" s="1"/>
  <c r="H67" i="1" l="1"/>
  <c r="H66" i="1" s="1"/>
  <c r="H65" i="1" s="1"/>
  <c r="G67" i="1"/>
  <c r="G66" i="1" s="1"/>
  <c r="G65" i="1" s="1"/>
  <c r="F67" i="1"/>
  <c r="H210" i="1" l="1"/>
  <c r="H209" i="1" s="1"/>
  <c r="H208" i="1" s="1"/>
  <c r="G210" i="1"/>
  <c r="G209" i="1" s="1"/>
  <c r="G208" i="1" s="1"/>
  <c r="F210" i="1"/>
  <c r="F209" i="1" s="1"/>
  <c r="F208" i="1" s="1"/>
  <c r="H218" i="1"/>
  <c r="H217" i="1" s="1"/>
  <c r="H216" i="1" s="1"/>
  <c r="G218" i="1"/>
  <c r="G217" i="1" s="1"/>
  <c r="G216" i="1" s="1"/>
  <c r="F218" i="1"/>
  <c r="F217" i="1" s="1"/>
  <c r="F216" i="1" s="1"/>
  <c r="H183" i="1"/>
  <c r="H182" i="1" s="1"/>
  <c r="G183" i="1"/>
  <c r="G182" i="1" s="1"/>
  <c r="H31" i="1"/>
  <c r="H30" i="1" s="1"/>
  <c r="H29" i="1" s="1"/>
  <c r="H28" i="1" s="1"/>
  <c r="H27" i="1" s="1"/>
  <c r="H26" i="1" s="1"/>
  <c r="G31" i="1"/>
  <c r="G30" i="1" s="1"/>
  <c r="G29" i="1" s="1"/>
  <c r="G28" i="1" s="1"/>
  <c r="G27" i="1" s="1"/>
  <c r="G26" i="1" s="1"/>
  <c r="F31" i="1"/>
  <c r="F30" i="1" s="1"/>
  <c r="F29" i="1" s="1"/>
  <c r="F28" i="1" s="1"/>
  <c r="F27" i="1" s="1"/>
  <c r="F26" i="1" s="1"/>
  <c r="H104" i="1"/>
  <c r="H103" i="1" s="1"/>
  <c r="H102" i="1" s="1"/>
  <c r="G104" i="1"/>
  <c r="G103" i="1" s="1"/>
  <c r="G102" i="1" s="1"/>
  <c r="F104" i="1"/>
  <c r="F103" i="1" s="1"/>
  <c r="F102" i="1" s="1"/>
  <c r="F101" i="1" s="1"/>
  <c r="F100" i="1" l="1"/>
  <c r="F99" i="1" s="1"/>
  <c r="G101" i="1"/>
  <c r="G100" i="1" s="1"/>
  <c r="G99" i="1" s="1"/>
  <c r="H101" i="1"/>
  <c r="H100" i="1" s="1"/>
  <c r="H99" i="1" s="1"/>
  <c r="F132" i="1"/>
  <c r="F131" i="1" s="1"/>
  <c r="F130" i="1" s="1"/>
  <c r="G131" i="1"/>
  <c r="H131" i="1"/>
  <c r="F135" i="1"/>
  <c r="F134" i="1" s="1"/>
  <c r="G135" i="1"/>
  <c r="G134" i="1" s="1"/>
  <c r="H135" i="1"/>
  <c r="H134" i="1" s="1"/>
  <c r="F150" i="1"/>
  <c r="F149" i="1" s="1"/>
  <c r="H150" i="1"/>
  <c r="H149" i="1" s="1"/>
  <c r="F158" i="1"/>
  <c r="F157" i="1" s="1"/>
  <c r="G159" i="1"/>
  <c r="H159" i="1"/>
  <c r="H158" i="1" s="1"/>
  <c r="H157" i="1" s="1"/>
  <c r="F162" i="1"/>
  <c r="F161" i="1" s="1"/>
  <c r="G163" i="1"/>
  <c r="G162" i="1" s="1"/>
  <c r="G161" i="1" s="1"/>
  <c r="H163" i="1"/>
  <c r="H162" i="1" s="1"/>
  <c r="H161" i="1" s="1"/>
  <c r="F167" i="1"/>
  <c r="F166" i="1" s="1"/>
  <c r="F165" i="1" s="1"/>
  <c r="G167" i="1"/>
  <c r="G166" i="1" s="1"/>
  <c r="G165" i="1" s="1"/>
  <c r="H167" i="1"/>
  <c r="H166" i="1" s="1"/>
  <c r="H165" i="1" s="1"/>
  <c r="G171" i="1"/>
  <c r="F180" i="1"/>
  <c r="F179" i="1" s="1"/>
  <c r="G180" i="1"/>
  <c r="G179" i="1" s="1"/>
  <c r="G178" i="1" s="1"/>
  <c r="G177" i="1" s="1"/>
  <c r="G176" i="1" s="1"/>
  <c r="G175" i="1" s="1"/>
  <c r="H180" i="1"/>
  <c r="H179" i="1" s="1"/>
  <c r="H178" i="1" s="1"/>
  <c r="H177" i="1" s="1"/>
  <c r="H176" i="1" s="1"/>
  <c r="H175" i="1" s="1"/>
  <c r="F183" i="1"/>
  <c r="F182" i="1" s="1"/>
  <c r="F190" i="1"/>
  <c r="F189" i="1" s="1"/>
  <c r="F188" i="1" s="1"/>
  <c r="G190" i="1"/>
  <c r="G189" i="1" s="1"/>
  <c r="G188" i="1" s="1"/>
  <c r="H190" i="1"/>
  <c r="H189" i="1" s="1"/>
  <c r="H188" i="1" s="1"/>
  <c r="F198" i="1"/>
  <c r="F197" i="1" s="1"/>
  <c r="F196" i="1" s="1"/>
  <c r="G198" i="1"/>
  <c r="G197" i="1" s="1"/>
  <c r="G196" i="1" s="1"/>
  <c r="H198" i="1"/>
  <c r="H197" i="1" s="1"/>
  <c r="H196" i="1" s="1"/>
  <c r="F206" i="1"/>
  <c r="F205" i="1" s="1"/>
  <c r="F204" i="1" s="1"/>
  <c r="G206" i="1"/>
  <c r="G205" i="1" s="1"/>
  <c r="G204" i="1" s="1"/>
  <c r="H206" i="1"/>
  <c r="H205" i="1" s="1"/>
  <c r="H204" i="1" s="1"/>
  <c r="F222" i="1"/>
  <c r="F221" i="1" s="1"/>
  <c r="G222" i="1"/>
  <c r="G221" i="1" s="1"/>
  <c r="F225" i="1"/>
  <c r="F224" i="1" s="1"/>
  <c r="G225" i="1"/>
  <c r="G224" i="1" s="1"/>
  <c r="F232" i="1"/>
  <c r="F231" i="1" s="1"/>
  <c r="G232" i="1"/>
  <c r="G231" i="1" s="1"/>
  <c r="H232" i="1"/>
  <c r="H231" i="1" s="1"/>
  <c r="F148" i="1" l="1"/>
  <c r="F220" i="1"/>
  <c r="F187" i="1" s="1"/>
  <c r="G220" i="1"/>
  <c r="G187" i="1" s="1"/>
  <c r="G130" i="1"/>
  <c r="H130" i="1"/>
  <c r="G158" i="1"/>
  <c r="G157" i="1" s="1"/>
  <c r="G150" i="1"/>
  <c r="H148" i="1"/>
  <c r="G173" i="1"/>
  <c r="G172" i="1" s="1"/>
  <c r="H220" i="1"/>
  <c r="H187" i="1" s="1"/>
  <c r="F178" i="1"/>
  <c r="F177" i="1" s="1"/>
  <c r="F176" i="1" s="1"/>
  <c r="F175" i="1" s="1"/>
  <c r="H171" i="1"/>
  <c r="H173" i="1"/>
  <c r="H172" i="1" s="1"/>
  <c r="F171" i="1"/>
  <c r="F170" i="1" s="1"/>
  <c r="F169" i="1" s="1"/>
  <c r="F173" i="1"/>
  <c r="F172" i="1" s="1"/>
  <c r="G170" i="1"/>
  <c r="G169" i="1"/>
  <c r="F129" i="1" l="1"/>
  <c r="F128" i="1" s="1"/>
  <c r="G186" i="1"/>
  <c r="G185" i="1" s="1"/>
  <c r="G149" i="1"/>
  <c r="G148" i="1" s="1"/>
  <c r="G129" i="1" s="1"/>
  <c r="G128" i="1" s="1"/>
  <c r="G127" i="1" s="1"/>
  <c r="H186" i="1"/>
  <c r="H185" i="1" s="1"/>
  <c r="F186" i="1"/>
  <c r="F185" i="1" s="1"/>
  <c r="H129" i="1"/>
  <c r="H128" i="1" s="1"/>
  <c r="H169" i="1"/>
  <c r="H170" i="1"/>
  <c r="H97" i="1"/>
  <c r="H96" i="1" s="1"/>
  <c r="H95" i="1" s="1"/>
  <c r="H94" i="1" s="1"/>
  <c r="H93" i="1" s="1"/>
  <c r="H92" i="1" s="1"/>
  <c r="G97" i="1"/>
  <c r="G96" i="1" s="1"/>
  <c r="G95" i="1" s="1"/>
  <c r="G94" i="1" s="1"/>
  <c r="G93" i="1" s="1"/>
  <c r="G92" i="1" s="1"/>
  <c r="F97" i="1"/>
  <c r="F96" i="1" s="1"/>
  <c r="F95" i="1" s="1"/>
  <c r="F94" i="1" s="1"/>
  <c r="F93" i="1" s="1"/>
  <c r="F92" i="1" s="1"/>
  <c r="H80" i="1"/>
  <c r="H79" i="1" s="1"/>
  <c r="H78" i="1" s="1"/>
  <c r="H77" i="1" s="1"/>
  <c r="H76" i="1" s="1"/>
  <c r="H75" i="1" s="1"/>
  <c r="G80" i="1"/>
  <c r="G79" i="1" s="1"/>
  <c r="G78" i="1" s="1"/>
  <c r="G77" i="1" s="1"/>
  <c r="G76" i="1" s="1"/>
  <c r="G75" i="1" s="1"/>
  <c r="F80" i="1"/>
  <c r="F79" i="1" s="1"/>
  <c r="F78" i="1" s="1"/>
  <c r="F77" i="1" s="1"/>
  <c r="F76" i="1" s="1"/>
  <c r="F75" i="1" s="1"/>
  <c r="H55" i="1"/>
  <c r="H54" i="1" s="1"/>
  <c r="H53" i="1" s="1"/>
  <c r="H52" i="1" s="1"/>
  <c r="H51" i="1" s="1"/>
  <c r="G55" i="1"/>
  <c r="G54" i="1" s="1"/>
  <c r="G53" i="1" s="1"/>
  <c r="G52" i="1" s="1"/>
  <c r="G51" i="1" s="1"/>
  <c r="F55" i="1"/>
  <c r="F54" i="1" s="1"/>
  <c r="F53" i="1" s="1"/>
  <c r="H63" i="1"/>
  <c r="H62" i="1" s="1"/>
  <c r="H61" i="1" s="1"/>
  <c r="G63" i="1"/>
  <c r="G62" i="1" s="1"/>
  <c r="G61" i="1" s="1"/>
  <c r="F63" i="1"/>
  <c r="F62" i="1" s="1"/>
  <c r="F61" i="1" s="1"/>
  <c r="H19" i="1"/>
  <c r="H18" i="1" s="1"/>
  <c r="G19" i="1"/>
  <c r="G18" i="1" s="1"/>
  <c r="H24" i="1"/>
  <c r="H23" i="1" s="1"/>
  <c r="H22" i="1" s="1"/>
  <c r="H21" i="1" s="1"/>
  <c r="G24" i="1"/>
  <c r="G23" i="1" s="1"/>
  <c r="G22" i="1" s="1"/>
  <c r="G21" i="1" s="1"/>
  <c r="F24" i="1"/>
  <c r="F23" i="1" s="1"/>
  <c r="F22" i="1" s="1"/>
  <c r="F21" i="1" s="1"/>
  <c r="F19" i="1"/>
  <c r="F18" i="1" s="1"/>
  <c r="H38" i="1"/>
  <c r="H37" i="1" s="1"/>
  <c r="H36" i="1" s="1"/>
  <c r="G38" i="1"/>
  <c r="G37" i="1" s="1"/>
  <c r="G36" i="1" s="1"/>
  <c r="H43" i="1"/>
  <c r="H42" i="1" s="1"/>
  <c r="H41" i="1" s="1"/>
  <c r="H40" i="1" s="1"/>
  <c r="G43" i="1"/>
  <c r="G42" i="1" s="1"/>
  <c r="G41" i="1" s="1"/>
  <c r="G40" i="1" s="1"/>
  <c r="F43" i="1"/>
  <c r="F42" i="1" s="1"/>
  <c r="F41" i="1" s="1"/>
  <c r="F40" i="1" s="1"/>
  <c r="F38" i="1"/>
  <c r="F37" i="1" s="1"/>
  <c r="F36" i="1" s="1"/>
  <c r="G126" i="1" l="1"/>
  <c r="H127" i="1"/>
  <c r="H126" i="1" s="1"/>
  <c r="H35" i="1"/>
  <c r="H34" i="1" s="1"/>
  <c r="H33" i="1" s="1"/>
  <c r="F35" i="1"/>
  <c r="F34" i="1" s="1"/>
  <c r="F33" i="1" s="1"/>
  <c r="G35" i="1"/>
  <c r="G34" i="1" s="1"/>
  <c r="G33" i="1" s="1"/>
  <c r="F16" i="1"/>
  <c r="F15" i="1" s="1"/>
  <c r="F14" i="1" s="1"/>
  <c r="F17" i="1"/>
  <c r="G16" i="1"/>
  <c r="G15" i="1" s="1"/>
  <c r="G14" i="1" s="1"/>
  <c r="G17" i="1"/>
  <c r="H16" i="1"/>
  <c r="H15" i="1" s="1"/>
  <c r="H14" i="1" s="1"/>
  <c r="H17" i="1"/>
  <c r="F127" i="1"/>
  <c r="F126" i="1" s="1"/>
  <c r="H50" i="1"/>
  <c r="G50" i="1"/>
  <c r="G13" i="1" l="1"/>
  <c r="G12" i="1" s="1"/>
  <c r="H13" i="1"/>
  <c r="H12" i="1" s="1"/>
  <c r="F66" i="1"/>
  <c r="F65" i="1" s="1"/>
  <c r="F52" i="1" s="1"/>
  <c r="F51" i="1" s="1"/>
  <c r="F50" i="1" l="1"/>
  <c r="F13" i="1" s="1"/>
  <c r="F12" i="1" s="1"/>
</calcChain>
</file>

<file path=xl/sharedStrings.xml><?xml version="1.0" encoding="utf-8"?>
<sst xmlns="http://schemas.openxmlformats.org/spreadsheetml/2006/main" count="687" uniqueCount="249">
  <si>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</si>
  <si>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</si>
  <si>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</si>
  <si>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</si>
  <si>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</si>
  <si>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</si>
  <si>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</si>
  <si>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</si>
  <si>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</si>
  <si>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</si>
  <si>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</si>
  <si>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</si>
  <si>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</si>
  <si>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</si>
  <si>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</si>
  <si>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</si>
  <si>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</si>
  <si>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</si>
  <si>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</si>
  <si>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</si>
  <si>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</si>
  <si>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</si>
  <si>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</si>
  <si>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</si>
  <si>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</si>
  <si>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</si>
  <si>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</si>
  <si>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</si>
  <si>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</si>
  <si>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</si>
  <si>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</si>
  <si>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</si>
  <si>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</si>
  <si>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</si>
  <si>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</si>
  <si>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</si>
  <si>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</si>
  <si>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</si>
  <si>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</si>
  <si>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</si>
  <si>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</si>
  <si>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08 0 00 00000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</si>
  <si>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</si>
  <si>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</si>
  <si>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Защита населения и территории от  чрезвычайных ситуаций природного и техногенного характера, гражданская оборона</t>
  </si>
  <si>
    <t>Итого программные расходы</t>
  </si>
  <si>
    <t xml:space="preserve">Мероприятия в сфере молодежной политики  </t>
  </si>
  <si>
    <t>04  0 00 00000</t>
  </si>
  <si>
    <t xml:space="preserve">Мероприятия по организации и проведение физкультурных спортивно-массовых  мероприятий 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</si>
  <si>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</si>
  <si>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</si>
  <si>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 xml:space="preserve">Мероприятия по содержанию автомобильных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</si>
  <si>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</si>
  <si>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</si>
  <si>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12 0 00 00000</t>
  </si>
  <si>
    <t>Итого непрограммные расходы</t>
  </si>
  <si>
    <t>91 0 00 00000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</si>
  <si>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</si>
  <si>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</si>
  <si>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</si>
  <si>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</si>
  <si>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</si>
  <si>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</si>
  <si>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</si>
  <si>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</si>
  <si>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</si>
  <si>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</si>
  <si>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Иные межбюджетные трансферты</t>
  </si>
  <si>
    <t>540</t>
  </si>
  <si>
    <t>91 3 01 60640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</si>
  <si>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</si>
  <si>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</si>
  <si>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</si>
  <si>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</si>
  <si>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</si>
  <si>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</si>
  <si>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</si>
  <si>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</si>
  <si>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</si>
  <si>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</si>
  <si>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</si>
  <si>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</si>
  <si>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</si>
  <si>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</si>
  <si>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</si>
  <si>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</si>
  <si>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</si>
  <si>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</si>
  <si>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</si>
  <si>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</si>
  <si>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</si>
  <si>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</si>
  <si>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</si>
  <si>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</si>
  <si>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</si>
  <si>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</si>
  <si>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</si>
  <si>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</si>
  <si>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</si>
  <si>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</si>
  <si>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</si>
  <si>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</si>
  <si>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 xml:space="preserve">РАСПРЕДЕЛЕНИЕ  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</si>
  <si>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</si>
  <si>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</si>
  <si>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</si>
  <si>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</si>
  <si>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</si>
  <si>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</si>
  <si>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</si>
  <si>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</si>
  <si>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</si>
  <si>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</si>
  <si>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</si>
  <si>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</si>
  <si>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</si>
  <si>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</si>
  <si>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</si>
  <si>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</si>
  <si>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</si>
  <si>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</si>
  <si>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</si>
  <si>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</si>
  <si>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</si>
  <si>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</si>
  <si>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</si>
  <si>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</si>
  <si>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S0140</t>
  </si>
  <si>
    <t>Коммунальное хозяйство</t>
  </si>
  <si>
    <t>Специальные расходы</t>
  </si>
  <si>
    <t>880</t>
  </si>
  <si>
    <t>29 0 00 00000</t>
  </si>
  <si>
    <t>Бюджетные инвестиции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</si>
  <si>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</si>
  <si>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</si>
  <si>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</si>
  <si>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2023 год</t>
  </si>
  <si>
    <t>99 9 0160670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</si>
  <si>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</si>
  <si>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</si>
  <si>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жилищного хозяйства</t>
  </si>
  <si>
    <t>99 9 01 13770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</si>
  <si>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</si>
  <si>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 xml:space="preserve">Обеспечение деятельности органов местного самоуправления  Шапкинского сельского поселения Тосненского района Ленинградской области </t>
  </si>
  <si>
    <t xml:space="preserve">Обеспечение деятельности аппаратов органов  местного самоуправления  Шапкинского сельского поселения Тосненского района Ленинградской области 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</si>
  <si>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</si>
  <si>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</si>
  <si>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</si>
  <si>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Уплата налогов, сборов и иных платежей</t>
  </si>
  <si>
    <t>Муниципальная программа "Благоустройство  территории Шапкинского сельского поселения Тоснеского района Ленинградской области"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</si>
  <si>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</si>
  <si>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</si>
  <si>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Уплата налогов,сборов и иных платежей</t>
  </si>
  <si>
    <t>850</t>
  </si>
  <si>
    <t>Мероприятия по созданию мест (площадок) накопления твердых коммунальных отходов</t>
  </si>
  <si>
    <t>999 01 S4790</t>
  </si>
  <si>
    <t>14 0 00 00000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</si>
  <si>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</si>
  <si>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 xml:space="preserve">Иные межбюджетные трансферты </t>
  </si>
  <si>
    <t>91 3 01 60610</t>
  </si>
  <si>
    <t>Молодежная политика</t>
  </si>
  <si>
    <t>99 9 01 11680</t>
  </si>
  <si>
    <t>Другие вопросы в области физической культуры и спорта</t>
  </si>
  <si>
    <t>99 9 01 11300</t>
  </si>
  <si>
    <t>Муниципальная программа "Безопасность на территории Шапкинкого сельского поселения Тосненского района Ленинградской области "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</si>
  <si>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Ленинградской области "</t>
  </si>
  <si>
    <t>2024 год</t>
  </si>
  <si>
    <t>Комплекс процессных мероприятий</t>
  </si>
  <si>
    <t>04 4 00 00000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</si>
  <si>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</si>
  <si>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</si>
  <si>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</si>
  <si>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</si>
  <si>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>Комплекс процессных мероприятий "Организация и проведение молодежных массовых мероприятий"</t>
  </si>
  <si>
    <t>04 4 02 00000</t>
  </si>
  <si>
    <t xml:space="preserve">Мероприятия в сфере молодежной политики </t>
  </si>
  <si>
    <t>04 4 02 11680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</si>
  <si>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</si>
  <si>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</si>
  <si>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</si>
  <si>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</si>
  <si>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</si>
  <si>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</si>
  <si>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</si>
  <si>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08 4 04 11550</t>
  </si>
  <si>
    <t>Комплекс процессных мероприятий  "Обеспечение безопасности на водных объектах"</t>
  </si>
  <si>
    <t>08  4 05 00000</t>
  </si>
  <si>
    <t>08 4 05 13370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</si>
  <si>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</si>
  <si>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</si>
  <si>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</si>
  <si>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</si>
  <si>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</si>
  <si>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</si>
  <si>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10 4 01 10120</t>
  </si>
  <si>
    <t>11 4 00 00000</t>
  </si>
  <si>
    <t>Комплекс процессных мероприятий "Организация газоснабжения"</t>
  </si>
  <si>
    <t>11 4 01 00000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</si>
  <si>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</si>
  <si>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>11 4 01 04200</t>
  </si>
  <si>
    <t>Мероприятия, направленные на достижение целей проектов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</si>
  <si>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</si>
  <si>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</si>
  <si>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</si>
  <si>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</si>
  <si>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</si>
  <si>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</si>
  <si>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</si>
  <si>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</si>
  <si>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</si>
  <si>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</si>
  <si>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</si>
  <si>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</si>
  <si>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>15 0 00 00000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</si>
  <si>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</si>
  <si>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</si>
  <si>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</si>
  <si>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</si>
  <si>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</si>
  <si>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29  4 00 00000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</si>
  <si>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</si>
  <si>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</si>
  <si>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</si>
  <si>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>25 4 00 00000</t>
  </si>
  <si>
    <t>Комплекс процессных мероприятий"Реализация мероприятий по борьбе с борщевиком Сосновского"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</si>
  <si>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</si>
  <si>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</si>
  <si>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</si>
  <si>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12 8 00 00000</t>
  </si>
  <si>
    <t>Мероприятия, направленные на достижение цели федерального проекта "Чистая страна"</t>
  </si>
  <si>
    <t>12 8 01 00000</t>
  </si>
  <si>
    <t>12 8 01 S4790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</si>
  <si>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</si>
  <si>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Мероприятие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</si>
  <si>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Мероприятия по безопасности людей  на водных объектах </t>
  </si>
  <si>
    <t>Иные межбюджетные трансферты бюджету района из бюджетов поселений на  осуществления  полномочий по формированию архивных фондов (местный бюджет)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</si>
  <si>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2023 год и плановый период 2024 и 2025 годов </t>
  </si>
  <si>
    <t>2025 год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</si>
  <si>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</si>
  <si>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99 9 01 14310</t>
  </si>
  <si>
    <t>99 9 01 10100</t>
  </si>
  <si>
    <t>99 9 01 10110</t>
  </si>
  <si>
    <t>400</t>
  </si>
  <si>
    <t>410</t>
  </si>
  <si>
    <t>99 9 01 04200</t>
  </si>
  <si>
    <t xml:space="preserve"> Приложение  № 3                                  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от  23.12.2022  №115 </t>
  </si>
  <si>
    <t>Исполнение судебных актов</t>
  </si>
  <si>
    <t>830</t>
  </si>
  <si>
    <t xml:space="preserve"> Приложение  № 3                                  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от   22.03.2023   №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</si>
</sst>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?"/>
    <numFmt numFmtId="167" formatCode="0.000"/>
    <numFmt numFmtId="168" formatCode="#,##0.00000"/>
    <numFmt numFmtId="169" formatCode="0000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  <xf numFmtId="0" fontId="10" fillId="2" borderId="1"/>
  </cellStyleXfs>
  <cellXfs count="89">
    <xf numFmtId="0" fontId="0" fillId="0" borderId="0" xfId="0"/>
    <xf numFmtId="0" fontId="5" fillId="3" borderId="0" xfId="0" applyFont="1" applyFill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7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top" wrapText="1"/>
    </xf>
    <xf numFmtId="168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8" fontId="3" fillId="3" borderId="2" xfId="0" applyNumberFormat="1" applyFont="1" applyFill="1" applyBorder="1" applyAlignment="1">
      <alignment horizontal="center" vertical="top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168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69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69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69" fontId="3" fillId="3" borderId="2" xfId="6" applyNumberFormat="1" applyFont="1" applyFill="1" applyBorder="1" applyAlignment="1">
      <alignment horizontal="left" vertical="center" wrapText="1"/>
    </xf>
    <xf numFmtId="169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3" fillId="3" borderId="2" xfId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left" vertical="top"/>
    </xf>
    <xf numFmtId="49" fontId="3" fillId="3" borderId="2" xfId="6" applyNumberFormat="1" applyFont="1" applyFill="1" applyBorder="1" applyAlignment="1">
      <alignment horizontal="left" vertical="center" wrapText="1"/>
    </xf>
    <xf numFmtId="49" fontId="18" fillId="3" borderId="2" xfId="6" applyNumberFormat="1" applyFont="1" applyFill="1" applyBorder="1" applyAlignment="1">
      <alignment horizontal="left" vertical="center" wrapText="1"/>
    </xf>
    <xf numFmtId="49" fontId="18" fillId="3" borderId="2" xfId="6" applyNumberFormat="1" applyFont="1" applyFill="1" applyBorder="1" applyAlignment="1">
      <alignment horizontal="center" vertical="center" wrapText="1"/>
    </xf>
    <xf numFmtId="49" fontId="2" fillId="3" borderId="2" xfId="6" applyNumberFormat="1" applyFont="1" applyFill="1" applyBorder="1" applyAlignment="1">
      <alignment horizontal="left" vertical="center" wrapText="1"/>
    </xf>
    <xf numFmtId="2" fontId="3" fillId="3" borderId="2" xfId="6" applyNumberFormat="1" applyFont="1" applyFill="1" applyBorder="1" applyAlignment="1">
      <alignment horizontal="left" vertical="center" wrapText="1"/>
    </xf>
    <xf numFmtId="0" fontId="18" fillId="3" borderId="2" xfId="6" applyNumberFormat="1" applyFont="1" applyFill="1" applyBorder="1" applyAlignment="1">
      <alignment horizontal="left" vertical="center" wrapText="1"/>
    </xf>
    <xf numFmtId="0" fontId="2" fillId="3" borderId="2" xfId="6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4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3" fillId="3" borderId="5" xfId="6" applyNumberFormat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top" wrapText="1" shrinkToFit="1"/>
    </xf>
    <xf numFmtId="0" fontId="16" fillId="3" borderId="0" xfId="0" applyFont="1" applyFill="1" applyAlignment="1">
      <alignment vertical="top" wrapText="1" shrinkToFi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1" applyNumberFormat="1" applyFont="1" applyFill="1" applyBorder="1" applyAlignment="1">
      <alignment horizontal="center" vertical="top" wrapText="1"/>
    </xf>
  </cellXfs>
  <cellStyles count="24">
    <cellStyle name="Обычный" xfId="0" builtinId="0"/>
    <cellStyle name="Обычный 13" xfId="23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0"/>
  <sheetViews>
    <sheetView tabSelected="1" view="pageBreakPreview" zoomScaleNormal="100" zoomScaleSheetLayoutView="100" workbookViewId="0">
      <selection activeCell="G4" sqref="G4:J6"/>
    </sheetView>
  </sheetViews>
  <sheetFormatPr defaultRowHeight="15" x14ac:dyDescent="0.25"/>
  <cols>
    <col min="1" max="1" width="61.42578125" style="60" customWidth="1"/>
    <col min="2" max="2" width="16.42578125" style="61" customWidth="1"/>
    <col min="3" max="5" width="7.42578125" style="61" customWidth="1"/>
    <col min="6" max="8" width="16.42578125" style="61" customWidth="1"/>
    <col min="9" max="11" width="9.140625" style="56"/>
    <col min="12" max="99" width="9.140625" style="56" customWidth="1"/>
    <col min="100" max="16384" width="9.140625" style="56"/>
  </cols>
  <sheetData>
    <row r="1" spans="1:10" s="6" customFormat="1" ht="32.25" customHeight="1" x14ac:dyDescent="0.25">
      <c r="A1" s="9"/>
      <c r="B1" s="8"/>
      <c r="C1" s="7"/>
      <c r="D1" s="7"/>
      <c r="E1" s="7"/>
      <c r="G1" s="83" t="s">
        <v>248</v>
      </c>
      <c r="H1" s="84"/>
      <c r="I1" s="84"/>
      <c r="J1" s="84"/>
    </row>
    <row r="2" spans="1:10" s="6" customFormat="1" ht="36.75" customHeight="1" x14ac:dyDescent="0.25">
      <c r="A2" s="9"/>
      <c r="B2" s="8"/>
      <c r="C2" s="7"/>
      <c r="D2" s="7"/>
      <c r="E2" s="7"/>
      <c r="G2" s="84"/>
      <c r="H2" s="84"/>
      <c r="I2" s="84"/>
      <c r="J2" s="84"/>
    </row>
    <row r="3" spans="1:10" s="6" customFormat="1" ht="30.75" customHeight="1" x14ac:dyDescent="0.25">
      <c r="A3" s="9"/>
      <c r="B3" s="8"/>
      <c r="C3" s="7"/>
      <c r="D3" s="7"/>
      <c r="E3" s="7"/>
      <c r="G3" s="84"/>
      <c r="H3" s="84"/>
      <c r="I3" s="84"/>
      <c r="J3" s="84"/>
    </row>
    <row r="4" spans="1:10" s="6" customFormat="1" ht="30.75" customHeight="1" x14ac:dyDescent="0.25">
      <c r="A4" s="9"/>
      <c r="B4" s="8"/>
      <c r="C4" s="7"/>
      <c r="D4" s="7"/>
      <c r="E4" s="7"/>
      <c r="G4" s="83" t="s">
        <v>245</v>
      </c>
      <c r="H4" s="84"/>
      <c r="I4" s="84"/>
      <c r="J4" s="84"/>
    </row>
    <row r="5" spans="1:10" s="6" customFormat="1" ht="30.75" customHeight="1" x14ac:dyDescent="0.25">
      <c r="A5" s="9"/>
      <c r="B5" s="8"/>
      <c r="C5" s="7"/>
      <c r="D5" s="7"/>
      <c r="E5" s="7"/>
      <c r="G5" s="84"/>
      <c r="H5" s="84"/>
      <c r="I5" s="84"/>
      <c r="J5" s="84"/>
    </row>
    <row r="6" spans="1:10" s="6" customFormat="1" ht="22.5" customHeight="1" x14ac:dyDescent="0.25">
      <c r="A6" s="9"/>
      <c r="B6" s="8"/>
      <c r="C6" s="7"/>
      <c r="D6" s="7"/>
      <c r="E6" s="7"/>
      <c r="G6" s="84"/>
      <c r="H6" s="84"/>
      <c r="I6" s="84"/>
      <c r="J6" s="84"/>
    </row>
    <row r="7" spans="1:10" s="6" customFormat="1" ht="26.25" customHeight="1" x14ac:dyDescent="0.25">
      <c r="A7" s="85" t="s">
        <v>102</v>
      </c>
      <c r="B7" s="85"/>
      <c r="C7" s="85"/>
      <c r="D7" s="85"/>
      <c r="E7" s="85"/>
      <c r="F7" s="85"/>
      <c r="G7" s="85"/>
      <c r="H7" s="85"/>
    </row>
    <row r="8" spans="1:10" s="6" customFormat="1" ht="85.5" customHeight="1" x14ac:dyDescent="0.25">
      <c r="A8" s="85" t="s">
        <v>236</v>
      </c>
      <c r="B8" s="85"/>
      <c r="C8" s="85"/>
      <c r="D8" s="85"/>
      <c r="E8" s="85"/>
      <c r="F8" s="85"/>
      <c r="G8" s="85"/>
      <c r="H8" s="85"/>
    </row>
    <row r="9" spans="1:10" s="5" customFormat="1" ht="35.25" customHeight="1" x14ac:dyDescent="0.25">
      <c r="A9" s="87" t="s">
        <v>0</v>
      </c>
      <c r="B9" s="88" t="s">
        <v>1</v>
      </c>
      <c r="C9" s="88" t="s">
        <v>2</v>
      </c>
      <c r="D9" s="87" t="s">
        <v>3</v>
      </c>
      <c r="E9" s="87" t="s">
        <v>4</v>
      </c>
      <c r="F9" s="86" t="s">
        <v>36</v>
      </c>
      <c r="G9" s="86"/>
      <c r="H9" s="86"/>
    </row>
    <row r="10" spans="1:10" s="5" customFormat="1" ht="15.75" customHeight="1" x14ac:dyDescent="0.25">
      <c r="A10" s="87"/>
      <c r="B10" s="88"/>
      <c r="C10" s="88"/>
      <c r="D10" s="87"/>
      <c r="E10" s="87"/>
      <c r="F10" s="4" t="s">
        <v>136</v>
      </c>
      <c r="G10" s="4" t="s">
        <v>166</v>
      </c>
      <c r="H10" s="4" t="s">
        <v>237</v>
      </c>
    </row>
    <row r="11" spans="1:10" s="5" customFormat="1" ht="15.75" x14ac:dyDescent="0.25">
      <c r="A11" s="10" t="s">
        <v>37</v>
      </c>
      <c r="B11" s="10" t="s">
        <v>38</v>
      </c>
      <c r="C11" s="10" t="s">
        <v>39</v>
      </c>
      <c r="D11" s="10" t="s">
        <v>40</v>
      </c>
      <c r="E11" s="11">
        <v>5</v>
      </c>
      <c r="F11" s="12">
        <v>6</v>
      </c>
      <c r="G11" s="11">
        <v>7</v>
      </c>
      <c r="H11" s="12">
        <v>8</v>
      </c>
    </row>
    <row r="12" spans="1:10" s="48" customFormat="1" ht="15.75" x14ac:dyDescent="0.25">
      <c r="A12" s="46" t="s">
        <v>5</v>
      </c>
      <c r="B12" s="81"/>
      <c r="C12" s="21"/>
      <c r="D12" s="81"/>
      <c r="E12" s="81"/>
      <c r="F12" s="47">
        <f>F13+F126</f>
        <v>14529.603910000002</v>
      </c>
      <c r="G12" s="47">
        <f>G13+G126</f>
        <v>9451.99964</v>
      </c>
      <c r="H12" s="47">
        <f>H13+H126</f>
        <v>9225.270840000001</v>
      </c>
    </row>
    <row r="13" spans="1:10" s="48" customFormat="1" ht="15.75" x14ac:dyDescent="0.25">
      <c r="A13" s="46" t="s">
        <v>45</v>
      </c>
      <c r="B13" s="81"/>
      <c r="C13" s="21"/>
      <c r="D13" s="81"/>
      <c r="E13" s="81"/>
      <c r="F13" s="47">
        <f>F14+F33+F50+F69+F75+F92+F99+F106+F113</f>
        <v>7416.3297800000009</v>
      </c>
      <c r="G13" s="47">
        <f>G14+G33+G50+G69+G75+G92+G99+G106+G113</f>
        <v>2100</v>
      </c>
      <c r="H13" s="47">
        <f>H14+H33+H50+H69+H75+H92+H99+H106+H113</f>
        <v>50</v>
      </c>
    </row>
    <row r="14" spans="1:10" s="48" customFormat="1" ht="69.75" customHeight="1" x14ac:dyDescent="0.25">
      <c r="A14" s="45" t="s">
        <v>135</v>
      </c>
      <c r="B14" s="3" t="s">
        <v>47</v>
      </c>
      <c r="C14" s="21"/>
      <c r="D14" s="81"/>
      <c r="E14" s="81"/>
      <c r="F14" s="20">
        <f>F15</f>
        <v>45</v>
      </c>
      <c r="G14" s="20">
        <f t="shared" ref="G14:H14" si="0">G15</f>
        <v>0</v>
      </c>
      <c r="H14" s="20">
        <f t="shared" si="0"/>
        <v>0</v>
      </c>
    </row>
    <row r="15" spans="1:10" s="48" customFormat="1" ht="27" customHeight="1" x14ac:dyDescent="0.25">
      <c r="A15" s="67" t="s">
        <v>167</v>
      </c>
      <c r="B15" s="53" t="s">
        <v>168</v>
      </c>
      <c r="C15" s="21"/>
      <c r="D15" s="81"/>
      <c r="E15" s="81"/>
      <c r="F15" s="20">
        <f>F16+F21</f>
        <v>45</v>
      </c>
      <c r="G15" s="20">
        <f t="shared" ref="G15:H15" si="1">G16+G21</f>
        <v>0</v>
      </c>
      <c r="H15" s="20">
        <f t="shared" si="1"/>
        <v>0</v>
      </c>
    </row>
    <row r="16" spans="1:10" s="48" customFormat="1" ht="31.5" x14ac:dyDescent="0.25">
      <c r="A16" s="68" t="s">
        <v>169</v>
      </c>
      <c r="B16" s="69" t="s">
        <v>170</v>
      </c>
      <c r="C16" s="12"/>
      <c r="D16" s="10"/>
      <c r="E16" s="10"/>
      <c r="F16" s="25">
        <f>F18</f>
        <v>15</v>
      </c>
      <c r="G16" s="25">
        <f>G18</f>
        <v>0</v>
      </c>
      <c r="H16" s="25">
        <f>H18</f>
        <v>0</v>
      </c>
    </row>
    <row r="17" spans="1:8" s="48" customFormat="1" ht="31.5" x14ac:dyDescent="0.25">
      <c r="A17" s="67" t="s">
        <v>171</v>
      </c>
      <c r="B17" s="53" t="s">
        <v>172</v>
      </c>
      <c r="C17" s="12"/>
      <c r="D17" s="10"/>
      <c r="E17" s="10"/>
      <c r="F17" s="25">
        <f>F18</f>
        <v>15</v>
      </c>
      <c r="G17" s="25">
        <f t="shared" ref="G17:H17" si="2">G18</f>
        <v>0</v>
      </c>
      <c r="H17" s="25">
        <f t="shared" si="2"/>
        <v>0</v>
      </c>
    </row>
    <row r="18" spans="1:8" s="48" customFormat="1" ht="31.5" x14ac:dyDescent="0.25">
      <c r="A18" s="62" t="s">
        <v>42</v>
      </c>
      <c r="B18" s="53" t="s">
        <v>172</v>
      </c>
      <c r="C18" s="12">
        <v>200</v>
      </c>
      <c r="D18" s="10"/>
      <c r="E18" s="10"/>
      <c r="F18" s="25">
        <f>F19</f>
        <v>15</v>
      </c>
      <c r="G18" s="25">
        <f t="shared" ref="G18:H19" si="3">G19</f>
        <v>0</v>
      </c>
      <c r="H18" s="25">
        <f t="shared" si="3"/>
        <v>0</v>
      </c>
    </row>
    <row r="19" spans="1:8" s="48" customFormat="1" ht="31.5" x14ac:dyDescent="0.25">
      <c r="A19" s="30" t="s">
        <v>43</v>
      </c>
      <c r="B19" s="53" t="s">
        <v>172</v>
      </c>
      <c r="C19" s="12">
        <v>240</v>
      </c>
      <c r="D19" s="10"/>
      <c r="E19" s="10"/>
      <c r="F19" s="25">
        <f>F20</f>
        <v>15</v>
      </c>
      <c r="G19" s="25">
        <f t="shared" si="3"/>
        <v>0</v>
      </c>
      <c r="H19" s="25">
        <f t="shared" si="3"/>
        <v>0</v>
      </c>
    </row>
    <row r="20" spans="1:8" s="48" customFormat="1" ht="15.75" x14ac:dyDescent="0.25">
      <c r="A20" s="30" t="s">
        <v>104</v>
      </c>
      <c r="B20" s="53" t="s">
        <v>172</v>
      </c>
      <c r="C20" s="12">
        <v>240</v>
      </c>
      <c r="D20" s="10" t="s">
        <v>28</v>
      </c>
      <c r="E20" s="10" t="s">
        <v>12</v>
      </c>
      <c r="F20" s="25">
        <v>15</v>
      </c>
      <c r="G20" s="25">
        <v>0</v>
      </c>
      <c r="H20" s="25">
        <v>0</v>
      </c>
    </row>
    <row r="21" spans="1:8" s="48" customFormat="1" ht="31.5" x14ac:dyDescent="0.25">
      <c r="A21" s="68" t="s">
        <v>173</v>
      </c>
      <c r="B21" s="69" t="s">
        <v>174</v>
      </c>
      <c r="C21" s="12"/>
      <c r="D21" s="10"/>
      <c r="E21" s="10"/>
      <c r="F21" s="25">
        <f t="shared" ref="F21:H22" si="4">F22</f>
        <v>30</v>
      </c>
      <c r="G21" s="25">
        <f t="shared" si="4"/>
        <v>0</v>
      </c>
      <c r="H21" s="25">
        <f t="shared" si="4"/>
        <v>0</v>
      </c>
    </row>
    <row r="22" spans="1:8" s="48" customFormat="1" ht="15.75" x14ac:dyDescent="0.25">
      <c r="A22" s="70" t="s">
        <v>175</v>
      </c>
      <c r="B22" s="50" t="s">
        <v>176</v>
      </c>
      <c r="C22" s="12"/>
      <c r="D22" s="10"/>
      <c r="E22" s="10"/>
      <c r="F22" s="25">
        <f t="shared" si="4"/>
        <v>30</v>
      </c>
      <c r="G22" s="25">
        <f t="shared" si="4"/>
        <v>0</v>
      </c>
      <c r="H22" s="25">
        <f t="shared" si="4"/>
        <v>0</v>
      </c>
    </row>
    <row r="23" spans="1:8" s="48" customFormat="1" ht="31.5" x14ac:dyDescent="0.25">
      <c r="A23" s="62" t="s">
        <v>42</v>
      </c>
      <c r="B23" s="2" t="s">
        <v>176</v>
      </c>
      <c r="C23" s="12">
        <v>200</v>
      </c>
      <c r="D23" s="10"/>
      <c r="E23" s="10"/>
      <c r="F23" s="25">
        <f>F24</f>
        <v>30</v>
      </c>
      <c r="G23" s="25">
        <f t="shared" ref="G23:H24" si="5">G24</f>
        <v>0</v>
      </c>
      <c r="H23" s="25">
        <f t="shared" si="5"/>
        <v>0</v>
      </c>
    </row>
    <row r="24" spans="1:8" s="48" customFormat="1" ht="31.5" x14ac:dyDescent="0.25">
      <c r="A24" s="30" t="s">
        <v>43</v>
      </c>
      <c r="B24" s="2" t="s">
        <v>176</v>
      </c>
      <c r="C24" s="12">
        <v>240</v>
      </c>
      <c r="D24" s="10"/>
      <c r="E24" s="10"/>
      <c r="F24" s="25">
        <f>F25</f>
        <v>30</v>
      </c>
      <c r="G24" s="25">
        <f t="shared" si="5"/>
        <v>0</v>
      </c>
      <c r="H24" s="25">
        <f t="shared" si="5"/>
        <v>0</v>
      </c>
    </row>
    <row r="25" spans="1:8" s="48" customFormat="1" ht="15.75" x14ac:dyDescent="0.25">
      <c r="A25" s="30" t="s">
        <v>123</v>
      </c>
      <c r="B25" s="2" t="s">
        <v>176</v>
      </c>
      <c r="C25" s="12">
        <v>240</v>
      </c>
      <c r="D25" s="10" t="s">
        <v>25</v>
      </c>
      <c r="E25" s="10" t="s">
        <v>25</v>
      </c>
      <c r="F25" s="25">
        <f>15+15</f>
        <v>30</v>
      </c>
      <c r="G25" s="25">
        <v>0</v>
      </c>
      <c r="H25" s="25">
        <v>0</v>
      </c>
    </row>
    <row r="26" spans="1:8" s="48" customFormat="1" ht="47.25" hidden="1" x14ac:dyDescent="0.25">
      <c r="A26" s="49" t="s">
        <v>107</v>
      </c>
      <c r="B26" s="50" t="s">
        <v>114</v>
      </c>
      <c r="C26" s="21"/>
      <c r="D26" s="81"/>
      <c r="E26" s="81"/>
      <c r="F26" s="20">
        <f t="shared" ref="F26:F31" si="6">F27</f>
        <v>0</v>
      </c>
      <c r="G26" s="20">
        <f t="shared" ref="G26:H31" si="7">G27</f>
        <v>0</v>
      </c>
      <c r="H26" s="20">
        <f t="shared" si="7"/>
        <v>0</v>
      </c>
    </row>
    <row r="27" spans="1:8" s="48" customFormat="1" ht="15.75" hidden="1" x14ac:dyDescent="0.25">
      <c r="A27" s="51" t="s">
        <v>108</v>
      </c>
      <c r="B27" s="52" t="s">
        <v>115</v>
      </c>
      <c r="C27" s="12"/>
      <c r="D27" s="10"/>
      <c r="E27" s="10"/>
      <c r="F27" s="25">
        <f t="shared" si="6"/>
        <v>0</v>
      </c>
      <c r="G27" s="25">
        <f t="shared" si="7"/>
        <v>0</v>
      </c>
      <c r="H27" s="25">
        <f t="shared" si="7"/>
        <v>0</v>
      </c>
    </row>
    <row r="28" spans="1:8" s="48" customFormat="1" ht="31.5" hidden="1" x14ac:dyDescent="0.25">
      <c r="A28" s="51" t="s">
        <v>109</v>
      </c>
      <c r="B28" s="53" t="s">
        <v>116</v>
      </c>
      <c r="C28" s="12"/>
      <c r="D28" s="10"/>
      <c r="E28" s="10"/>
      <c r="F28" s="25">
        <f t="shared" si="6"/>
        <v>0</v>
      </c>
      <c r="G28" s="25">
        <f t="shared" si="7"/>
        <v>0</v>
      </c>
      <c r="H28" s="25">
        <f t="shared" si="7"/>
        <v>0</v>
      </c>
    </row>
    <row r="29" spans="1:8" s="48" customFormat="1" ht="47.25" hidden="1" x14ac:dyDescent="0.25">
      <c r="A29" s="54" t="s">
        <v>110</v>
      </c>
      <c r="B29" s="52" t="s">
        <v>117</v>
      </c>
      <c r="C29" s="12"/>
      <c r="D29" s="10"/>
      <c r="E29" s="10"/>
      <c r="F29" s="25">
        <f t="shared" si="6"/>
        <v>0</v>
      </c>
      <c r="G29" s="25">
        <f t="shared" si="7"/>
        <v>0</v>
      </c>
      <c r="H29" s="25">
        <f t="shared" si="7"/>
        <v>0</v>
      </c>
    </row>
    <row r="30" spans="1:8" s="48" customFormat="1" ht="15.75" hidden="1" x14ac:dyDescent="0.25">
      <c r="A30" s="54" t="s">
        <v>15</v>
      </c>
      <c r="B30" s="52" t="s">
        <v>117</v>
      </c>
      <c r="C30" s="12">
        <v>300</v>
      </c>
      <c r="D30" s="10"/>
      <c r="E30" s="10"/>
      <c r="F30" s="25">
        <f t="shared" si="6"/>
        <v>0</v>
      </c>
      <c r="G30" s="25">
        <f t="shared" si="7"/>
        <v>0</v>
      </c>
      <c r="H30" s="25">
        <f t="shared" si="7"/>
        <v>0</v>
      </c>
    </row>
    <row r="31" spans="1:8" s="48" customFormat="1" ht="34.5" hidden="1" customHeight="1" x14ac:dyDescent="0.25">
      <c r="A31" s="55" t="s">
        <v>111</v>
      </c>
      <c r="B31" s="52" t="s">
        <v>117</v>
      </c>
      <c r="C31" s="12">
        <v>320</v>
      </c>
      <c r="D31" s="10"/>
      <c r="E31" s="10"/>
      <c r="F31" s="25">
        <f t="shared" si="6"/>
        <v>0</v>
      </c>
      <c r="G31" s="25">
        <f t="shared" si="7"/>
        <v>0</v>
      </c>
      <c r="H31" s="25">
        <f t="shared" si="7"/>
        <v>0</v>
      </c>
    </row>
    <row r="32" spans="1:8" s="48" customFormat="1" ht="15.75" hidden="1" x14ac:dyDescent="0.25">
      <c r="A32" s="54" t="s">
        <v>112</v>
      </c>
      <c r="B32" s="52" t="s">
        <v>117</v>
      </c>
      <c r="C32" s="12">
        <v>320</v>
      </c>
      <c r="D32" s="10" t="s">
        <v>113</v>
      </c>
      <c r="E32" s="10" t="s">
        <v>17</v>
      </c>
      <c r="F32" s="28">
        <v>0</v>
      </c>
      <c r="G32" s="28">
        <v>0</v>
      </c>
      <c r="H32" s="28">
        <v>0</v>
      </c>
    </row>
    <row r="33" spans="1:8" s="48" customFormat="1" ht="52.5" customHeight="1" x14ac:dyDescent="0.25">
      <c r="A33" s="74" t="s">
        <v>164</v>
      </c>
      <c r="B33" s="41" t="s">
        <v>41</v>
      </c>
      <c r="C33" s="26"/>
      <c r="D33" s="41"/>
      <c r="E33" s="41"/>
      <c r="F33" s="20">
        <f>F34</f>
        <v>108.715</v>
      </c>
      <c r="G33" s="20">
        <f t="shared" ref="G33:H33" si="8">G34</f>
        <v>0</v>
      </c>
      <c r="H33" s="20">
        <f t="shared" si="8"/>
        <v>0</v>
      </c>
    </row>
    <row r="34" spans="1:8" s="48" customFormat="1" ht="32.25" customHeight="1" x14ac:dyDescent="0.25">
      <c r="A34" s="67" t="s">
        <v>167</v>
      </c>
      <c r="B34" s="53" t="s">
        <v>177</v>
      </c>
      <c r="C34" s="26"/>
      <c r="D34" s="41"/>
      <c r="E34" s="41"/>
      <c r="F34" s="20">
        <f>F35+F40+F45</f>
        <v>108.715</v>
      </c>
      <c r="G34" s="20">
        <f>G35+G40+G45</f>
        <v>0</v>
      </c>
      <c r="H34" s="20">
        <f>H35+H40+H45</f>
        <v>0</v>
      </c>
    </row>
    <row r="35" spans="1:8" s="48" customFormat="1" ht="33.75" customHeight="1" x14ac:dyDescent="0.25">
      <c r="A35" s="68" t="s">
        <v>178</v>
      </c>
      <c r="B35" s="69" t="s">
        <v>179</v>
      </c>
      <c r="C35" s="26"/>
      <c r="D35" s="41"/>
      <c r="E35" s="41"/>
      <c r="F35" s="20">
        <f>F36</f>
        <v>80</v>
      </c>
      <c r="G35" s="20">
        <f t="shared" ref="G35:H36" si="9">G36</f>
        <v>0</v>
      </c>
      <c r="H35" s="20">
        <f t="shared" si="9"/>
        <v>0</v>
      </c>
    </row>
    <row r="36" spans="1:8" s="48" customFormat="1" ht="33.75" customHeight="1" x14ac:dyDescent="0.25">
      <c r="A36" s="70" t="s">
        <v>180</v>
      </c>
      <c r="B36" s="50" t="s">
        <v>181</v>
      </c>
      <c r="C36" s="26"/>
      <c r="D36" s="41"/>
      <c r="E36" s="41"/>
      <c r="F36" s="20">
        <f>F37</f>
        <v>80</v>
      </c>
      <c r="G36" s="20">
        <f t="shared" si="9"/>
        <v>0</v>
      </c>
      <c r="H36" s="20">
        <f t="shared" si="9"/>
        <v>0</v>
      </c>
    </row>
    <row r="37" spans="1:8" ht="31.5" x14ac:dyDescent="0.25">
      <c r="A37" s="62" t="s">
        <v>42</v>
      </c>
      <c r="B37" s="53" t="s">
        <v>181</v>
      </c>
      <c r="C37" s="18">
        <v>200</v>
      </c>
      <c r="D37" s="19"/>
      <c r="E37" s="19"/>
      <c r="F37" s="25">
        <f>F38</f>
        <v>80</v>
      </c>
      <c r="G37" s="25">
        <f t="shared" ref="G37:H38" si="10">G38</f>
        <v>0</v>
      </c>
      <c r="H37" s="25">
        <f t="shared" si="10"/>
        <v>0</v>
      </c>
    </row>
    <row r="38" spans="1:8" ht="31.5" x14ac:dyDescent="0.25">
      <c r="A38" s="29" t="s">
        <v>43</v>
      </c>
      <c r="B38" s="53" t="s">
        <v>181</v>
      </c>
      <c r="C38" s="18">
        <v>240</v>
      </c>
      <c r="D38" s="19"/>
      <c r="E38" s="19"/>
      <c r="F38" s="25">
        <f>F39</f>
        <v>80</v>
      </c>
      <c r="G38" s="25">
        <f t="shared" si="10"/>
        <v>0</v>
      </c>
      <c r="H38" s="25">
        <f t="shared" si="10"/>
        <v>0</v>
      </c>
    </row>
    <row r="39" spans="1:8" ht="47.25" x14ac:dyDescent="0.25">
      <c r="A39" s="62" t="s">
        <v>44</v>
      </c>
      <c r="B39" s="53" t="s">
        <v>181</v>
      </c>
      <c r="C39" s="18">
        <v>240</v>
      </c>
      <c r="D39" s="19" t="s">
        <v>17</v>
      </c>
      <c r="E39" s="19" t="s">
        <v>113</v>
      </c>
      <c r="F39" s="25">
        <f>69.7+10.3</f>
        <v>80</v>
      </c>
      <c r="G39" s="25">
        <v>0</v>
      </c>
      <c r="H39" s="25">
        <v>0</v>
      </c>
    </row>
    <row r="40" spans="1:8" ht="55.5" customHeight="1" x14ac:dyDescent="0.25">
      <c r="A40" s="73" t="s">
        <v>182</v>
      </c>
      <c r="B40" s="53" t="s">
        <v>183</v>
      </c>
      <c r="C40" s="18"/>
      <c r="D40" s="19"/>
      <c r="E40" s="19"/>
      <c r="F40" s="20">
        <f>F41</f>
        <v>8.7149999999999999</v>
      </c>
      <c r="G40" s="20">
        <f t="shared" ref="G40:H40" si="11">G41</f>
        <v>0</v>
      </c>
      <c r="H40" s="20">
        <f t="shared" si="11"/>
        <v>0</v>
      </c>
    </row>
    <row r="41" spans="1:8" ht="78.75" x14ac:dyDescent="0.25">
      <c r="A41" s="70" t="s">
        <v>233</v>
      </c>
      <c r="B41" s="50" t="s">
        <v>184</v>
      </c>
      <c r="C41" s="18"/>
      <c r="D41" s="19"/>
      <c r="E41" s="19"/>
      <c r="F41" s="25">
        <f>F42</f>
        <v>8.7149999999999999</v>
      </c>
      <c r="G41" s="25">
        <f t="shared" ref="G41:H43" si="12">G42</f>
        <v>0</v>
      </c>
      <c r="H41" s="25">
        <f t="shared" si="12"/>
        <v>0</v>
      </c>
    </row>
    <row r="42" spans="1:8" ht="31.5" x14ac:dyDescent="0.25">
      <c r="A42" s="62" t="s">
        <v>42</v>
      </c>
      <c r="B42" s="53" t="s">
        <v>184</v>
      </c>
      <c r="C42" s="18">
        <v>200</v>
      </c>
      <c r="D42" s="19"/>
      <c r="E42" s="19"/>
      <c r="F42" s="25">
        <f>F43</f>
        <v>8.7149999999999999</v>
      </c>
      <c r="G42" s="25">
        <f t="shared" si="12"/>
        <v>0</v>
      </c>
      <c r="H42" s="25">
        <f t="shared" si="12"/>
        <v>0</v>
      </c>
    </row>
    <row r="43" spans="1:8" ht="31.5" x14ac:dyDescent="0.25">
      <c r="A43" s="29" t="s">
        <v>43</v>
      </c>
      <c r="B43" s="53" t="s">
        <v>184</v>
      </c>
      <c r="C43" s="18">
        <v>240</v>
      </c>
      <c r="D43" s="19"/>
      <c r="E43" s="19"/>
      <c r="F43" s="25">
        <f>F44</f>
        <v>8.7149999999999999</v>
      </c>
      <c r="G43" s="25">
        <f t="shared" si="12"/>
        <v>0</v>
      </c>
      <c r="H43" s="25">
        <f t="shared" si="12"/>
        <v>0</v>
      </c>
    </row>
    <row r="44" spans="1:8" ht="47.25" x14ac:dyDescent="0.25">
      <c r="A44" s="62" t="s">
        <v>44</v>
      </c>
      <c r="B44" s="53" t="s">
        <v>184</v>
      </c>
      <c r="C44" s="18">
        <v>240</v>
      </c>
      <c r="D44" s="19" t="s">
        <v>17</v>
      </c>
      <c r="E44" s="19" t="s">
        <v>113</v>
      </c>
      <c r="F44" s="25">
        <f>9.015-0.3</f>
        <v>8.7149999999999999</v>
      </c>
      <c r="G44" s="25">
        <v>0</v>
      </c>
      <c r="H44" s="25">
        <v>0</v>
      </c>
    </row>
    <row r="45" spans="1:8" ht="31.5" x14ac:dyDescent="0.25">
      <c r="A45" s="72" t="s">
        <v>185</v>
      </c>
      <c r="B45" s="69" t="s">
        <v>186</v>
      </c>
      <c r="C45" s="26"/>
      <c r="D45" s="41"/>
      <c r="E45" s="41"/>
      <c r="F45" s="20">
        <f>F46</f>
        <v>20</v>
      </c>
      <c r="G45" s="20">
        <f t="shared" ref="G45:H48" si="13">G46</f>
        <v>0</v>
      </c>
      <c r="H45" s="20">
        <f t="shared" si="13"/>
        <v>0</v>
      </c>
    </row>
    <row r="46" spans="1:8" ht="31.5" x14ac:dyDescent="0.25">
      <c r="A46" s="70" t="s">
        <v>234</v>
      </c>
      <c r="B46" s="50" t="s">
        <v>187</v>
      </c>
      <c r="C46" s="18"/>
      <c r="D46" s="19"/>
      <c r="E46" s="19"/>
      <c r="F46" s="25">
        <f>F47</f>
        <v>20</v>
      </c>
      <c r="G46" s="25">
        <f t="shared" si="13"/>
        <v>0</v>
      </c>
      <c r="H46" s="25">
        <f t="shared" si="13"/>
        <v>0</v>
      </c>
    </row>
    <row r="47" spans="1:8" ht="31.5" x14ac:dyDescent="0.25">
      <c r="A47" s="62" t="s">
        <v>42</v>
      </c>
      <c r="B47" s="53" t="s">
        <v>187</v>
      </c>
      <c r="C47" s="18">
        <v>200</v>
      </c>
      <c r="D47" s="19"/>
      <c r="E47" s="19"/>
      <c r="F47" s="25">
        <f>F48</f>
        <v>20</v>
      </c>
      <c r="G47" s="25">
        <f t="shared" si="13"/>
        <v>0</v>
      </c>
      <c r="H47" s="25">
        <f t="shared" si="13"/>
        <v>0</v>
      </c>
    </row>
    <row r="48" spans="1:8" ht="31.5" x14ac:dyDescent="0.25">
      <c r="A48" s="29" t="s">
        <v>43</v>
      </c>
      <c r="B48" s="53" t="s">
        <v>187</v>
      </c>
      <c r="C48" s="18">
        <v>240</v>
      </c>
      <c r="D48" s="19"/>
      <c r="E48" s="19"/>
      <c r="F48" s="25">
        <f>F49</f>
        <v>20</v>
      </c>
      <c r="G48" s="25">
        <f t="shared" si="13"/>
        <v>0</v>
      </c>
      <c r="H48" s="25">
        <f t="shared" si="13"/>
        <v>0</v>
      </c>
    </row>
    <row r="49" spans="1:8" ht="47.25" x14ac:dyDescent="0.25">
      <c r="A49" s="62" t="s">
        <v>44</v>
      </c>
      <c r="B49" s="53" t="s">
        <v>187</v>
      </c>
      <c r="C49" s="18">
        <v>240</v>
      </c>
      <c r="D49" s="19" t="s">
        <v>17</v>
      </c>
      <c r="E49" s="19" t="s">
        <v>113</v>
      </c>
      <c r="F49" s="25">
        <f>30-10</f>
        <v>20</v>
      </c>
      <c r="G49" s="25">
        <v>0</v>
      </c>
      <c r="H49" s="25">
        <v>0</v>
      </c>
    </row>
    <row r="50" spans="1:8" ht="56.25" customHeight="1" x14ac:dyDescent="0.25">
      <c r="A50" s="45" t="s">
        <v>142</v>
      </c>
      <c r="B50" s="41" t="s">
        <v>53</v>
      </c>
      <c r="C50" s="18"/>
      <c r="D50" s="19"/>
      <c r="E50" s="19"/>
      <c r="F50" s="20">
        <f>F51</f>
        <v>3501.3379100000002</v>
      </c>
      <c r="G50" s="20">
        <f t="shared" ref="G50:H51" si="14">G51</f>
        <v>2050</v>
      </c>
      <c r="H50" s="20">
        <f t="shared" si="14"/>
        <v>0</v>
      </c>
    </row>
    <row r="51" spans="1:8" ht="15.75" x14ac:dyDescent="0.25">
      <c r="A51" s="67" t="s">
        <v>167</v>
      </c>
      <c r="B51" s="53" t="s">
        <v>188</v>
      </c>
      <c r="C51" s="26"/>
      <c r="D51" s="41"/>
      <c r="E51" s="41"/>
      <c r="F51" s="20">
        <f>F52</f>
        <v>3501.3379100000002</v>
      </c>
      <c r="G51" s="20">
        <f t="shared" si="14"/>
        <v>2050</v>
      </c>
      <c r="H51" s="20">
        <f t="shared" si="14"/>
        <v>0</v>
      </c>
    </row>
    <row r="52" spans="1:8" ht="94.5" x14ac:dyDescent="0.25">
      <c r="A52" s="72" t="s">
        <v>189</v>
      </c>
      <c r="B52" s="69" t="s">
        <v>190</v>
      </c>
      <c r="C52" s="18"/>
      <c r="D52" s="19"/>
      <c r="E52" s="19"/>
      <c r="F52" s="25">
        <f>F53+F57+F65</f>
        <v>3501.3379100000002</v>
      </c>
      <c r="G52" s="25">
        <f t="shared" ref="G52:H52" si="15">G53+G57+G65</f>
        <v>2050</v>
      </c>
      <c r="H52" s="25">
        <f t="shared" si="15"/>
        <v>0</v>
      </c>
    </row>
    <row r="53" spans="1:8" ht="15.75" x14ac:dyDescent="0.25">
      <c r="A53" s="70" t="s">
        <v>51</v>
      </c>
      <c r="B53" s="50" t="s">
        <v>191</v>
      </c>
      <c r="C53" s="18"/>
      <c r="D53" s="19"/>
      <c r="E53" s="19"/>
      <c r="F53" s="25">
        <f>F54</f>
        <v>2620</v>
      </c>
      <c r="G53" s="25">
        <f t="shared" ref="G53:H53" si="16">G54</f>
        <v>1500</v>
      </c>
      <c r="H53" s="25">
        <f t="shared" si="16"/>
        <v>0</v>
      </c>
    </row>
    <row r="54" spans="1:8" ht="31.5" x14ac:dyDescent="0.25">
      <c r="A54" s="62" t="s">
        <v>42</v>
      </c>
      <c r="B54" s="53" t="s">
        <v>191</v>
      </c>
      <c r="C54" s="18">
        <v>200</v>
      </c>
      <c r="D54" s="19"/>
      <c r="E54" s="19"/>
      <c r="F54" s="25">
        <f>F55</f>
        <v>2620</v>
      </c>
      <c r="G54" s="25">
        <f t="shared" ref="G54:H55" si="17">G55</f>
        <v>1500</v>
      </c>
      <c r="H54" s="25">
        <f t="shared" si="17"/>
        <v>0</v>
      </c>
    </row>
    <row r="55" spans="1:8" ht="31.5" x14ac:dyDescent="0.25">
      <c r="A55" s="30" t="s">
        <v>43</v>
      </c>
      <c r="B55" s="53" t="s">
        <v>191</v>
      </c>
      <c r="C55" s="18">
        <v>240</v>
      </c>
      <c r="D55" s="19"/>
      <c r="E55" s="19"/>
      <c r="F55" s="25">
        <f>F56</f>
        <v>2620</v>
      </c>
      <c r="G55" s="25">
        <f t="shared" si="17"/>
        <v>1500</v>
      </c>
      <c r="H55" s="25">
        <f t="shared" si="17"/>
        <v>0</v>
      </c>
    </row>
    <row r="56" spans="1:8" ht="27" customHeight="1" x14ac:dyDescent="0.25">
      <c r="A56" s="62" t="s">
        <v>31</v>
      </c>
      <c r="B56" s="53" t="s">
        <v>191</v>
      </c>
      <c r="C56" s="18">
        <v>240</v>
      </c>
      <c r="D56" s="19" t="s">
        <v>11</v>
      </c>
      <c r="E56" s="19" t="s">
        <v>20</v>
      </c>
      <c r="F56" s="25">
        <f>1500+1120</f>
        <v>2620</v>
      </c>
      <c r="G56" s="25">
        <v>1500</v>
      </c>
      <c r="H56" s="25">
        <v>0</v>
      </c>
    </row>
    <row r="57" spans="1:8" ht="94.5" x14ac:dyDescent="0.25">
      <c r="A57" s="72" t="s">
        <v>189</v>
      </c>
      <c r="B57" s="50" t="s">
        <v>193</v>
      </c>
      <c r="C57" s="18"/>
      <c r="D57" s="19"/>
      <c r="E57" s="19"/>
      <c r="F57" s="25">
        <f>F58</f>
        <v>400</v>
      </c>
      <c r="G57" s="25">
        <f t="shared" ref="G57:H59" si="18">G58</f>
        <v>300</v>
      </c>
      <c r="H57" s="25">
        <f t="shared" si="18"/>
        <v>0</v>
      </c>
    </row>
    <row r="58" spans="1:8" ht="15.75" x14ac:dyDescent="0.25">
      <c r="A58" s="70" t="s">
        <v>51</v>
      </c>
      <c r="B58" s="53" t="s">
        <v>193</v>
      </c>
      <c r="C58" s="18">
        <v>200</v>
      </c>
      <c r="D58" s="19"/>
      <c r="E58" s="19"/>
      <c r="F58" s="25">
        <f>F59</f>
        <v>400</v>
      </c>
      <c r="G58" s="25">
        <f t="shared" si="18"/>
        <v>300</v>
      </c>
      <c r="H58" s="25">
        <f t="shared" si="18"/>
        <v>0</v>
      </c>
    </row>
    <row r="59" spans="1:8" ht="31.5" x14ac:dyDescent="0.25">
      <c r="A59" s="30" t="s">
        <v>43</v>
      </c>
      <c r="B59" s="53" t="s">
        <v>193</v>
      </c>
      <c r="C59" s="18">
        <v>240</v>
      </c>
      <c r="D59" s="19"/>
      <c r="E59" s="19"/>
      <c r="F59" s="25">
        <f>F60</f>
        <v>400</v>
      </c>
      <c r="G59" s="25">
        <f t="shared" si="18"/>
        <v>300</v>
      </c>
      <c r="H59" s="25">
        <f t="shared" si="18"/>
        <v>0</v>
      </c>
    </row>
    <row r="60" spans="1:8" ht="15.75" x14ac:dyDescent="0.25">
      <c r="A60" s="62" t="s">
        <v>31</v>
      </c>
      <c r="B60" s="53" t="s">
        <v>193</v>
      </c>
      <c r="C60" s="18">
        <v>240</v>
      </c>
      <c r="D60" s="19" t="s">
        <v>11</v>
      </c>
      <c r="E60" s="19" t="s">
        <v>20</v>
      </c>
      <c r="F60" s="25">
        <f>1000-700+100</f>
        <v>400</v>
      </c>
      <c r="G60" s="25">
        <v>300</v>
      </c>
      <c r="H60" s="25">
        <v>0</v>
      </c>
    </row>
    <row r="61" spans="1:8" ht="47.25" hidden="1" x14ac:dyDescent="0.25">
      <c r="A61" s="30" t="s">
        <v>52</v>
      </c>
      <c r="B61" s="19" t="s">
        <v>127</v>
      </c>
      <c r="C61" s="18"/>
      <c r="D61" s="19"/>
      <c r="E61" s="19"/>
      <c r="F61" s="25">
        <f>F62</f>
        <v>0</v>
      </c>
      <c r="G61" s="25">
        <f t="shared" ref="G61:H63" si="19">G62</f>
        <v>0</v>
      </c>
      <c r="H61" s="25">
        <f t="shared" si="19"/>
        <v>0</v>
      </c>
    </row>
    <row r="62" spans="1:8" ht="31.5" hidden="1" x14ac:dyDescent="0.25">
      <c r="A62" s="62" t="s">
        <v>42</v>
      </c>
      <c r="B62" s="19" t="s">
        <v>127</v>
      </c>
      <c r="C62" s="18">
        <v>200</v>
      </c>
      <c r="D62" s="19"/>
      <c r="E62" s="19"/>
      <c r="F62" s="25">
        <f>F63</f>
        <v>0</v>
      </c>
      <c r="G62" s="25">
        <f t="shared" si="19"/>
        <v>0</v>
      </c>
      <c r="H62" s="25">
        <f t="shared" si="19"/>
        <v>0</v>
      </c>
    </row>
    <row r="63" spans="1:8" ht="31.5" hidden="1" x14ac:dyDescent="0.25">
      <c r="A63" s="30" t="s">
        <v>43</v>
      </c>
      <c r="B63" s="19" t="s">
        <v>127</v>
      </c>
      <c r="C63" s="18">
        <v>240</v>
      </c>
      <c r="D63" s="19"/>
      <c r="E63" s="19"/>
      <c r="F63" s="25">
        <f>F64</f>
        <v>0</v>
      </c>
      <c r="G63" s="25">
        <f t="shared" si="19"/>
        <v>0</v>
      </c>
      <c r="H63" s="25">
        <f t="shared" si="19"/>
        <v>0</v>
      </c>
    </row>
    <row r="64" spans="1:8" ht="31.5" hidden="1" customHeight="1" x14ac:dyDescent="0.25">
      <c r="A64" s="62" t="s">
        <v>31</v>
      </c>
      <c r="B64" s="19" t="s">
        <v>127</v>
      </c>
      <c r="C64" s="18">
        <v>240</v>
      </c>
      <c r="D64" s="19" t="s">
        <v>11</v>
      </c>
      <c r="E64" s="19" t="s">
        <v>20</v>
      </c>
      <c r="F64" s="25">
        <v>0</v>
      </c>
      <c r="G64" s="25">
        <v>0</v>
      </c>
      <c r="H64" s="25">
        <v>0</v>
      </c>
    </row>
    <row r="65" spans="1:8" ht="47.25" x14ac:dyDescent="0.25">
      <c r="A65" s="70" t="s">
        <v>125</v>
      </c>
      <c r="B65" s="50" t="s">
        <v>194</v>
      </c>
      <c r="C65" s="18"/>
      <c r="D65" s="19"/>
      <c r="E65" s="19"/>
      <c r="F65" s="25">
        <f>F66</f>
        <v>481.33790999999997</v>
      </c>
      <c r="G65" s="25">
        <f t="shared" ref="G65:H67" si="20">G66</f>
        <v>250</v>
      </c>
      <c r="H65" s="25">
        <f t="shared" si="20"/>
        <v>0</v>
      </c>
    </row>
    <row r="66" spans="1:8" ht="31.5" x14ac:dyDescent="0.25">
      <c r="A66" s="62" t="s">
        <v>42</v>
      </c>
      <c r="B66" s="53" t="s">
        <v>194</v>
      </c>
      <c r="C66" s="18">
        <v>200</v>
      </c>
      <c r="D66" s="19"/>
      <c r="E66" s="19"/>
      <c r="F66" s="25">
        <f>F67</f>
        <v>481.33790999999997</v>
      </c>
      <c r="G66" s="25">
        <f t="shared" si="20"/>
        <v>250</v>
      </c>
      <c r="H66" s="25">
        <f t="shared" si="20"/>
        <v>0</v>
      </c>
    </row>
    <row r="67" spans="1:8" ht="31.5" x14ac:dyDescent="0.25">
      <c r="A67" s="30" t="s">
        <v>43</v>
      </c>
      <c r="B67" s="53" t="s">
        <v>194</v>
      </c>
      <c r="C67" s="18">
        <v>240</v>
      </c>
      <c r="D67" s="19"/>
      <c r="E67" s="19"/>
      <c r="F67" s="25">
        <f>F68</f>
        <v>481.33790999999997</v>
      </c>
      <c r="G67" s="25">
        <f t="shared" si="20"/>
        <v>250</v>
      </c>
      <c r="H67" s="25">
        <f t="shared" si="20"/>
        <v>0</v>
      </c>
    </row>
    <row r="68" spans="1:8" ht="15.75" x14ac:dyDescent="0.25">
      <c r="A68" s="62" t="s">
        <v>31</v>
      </c>
      <c r="B68" s="53" t="s">
        <v>194</v>
      </c>
      <c r="C68" s="18">
        <v>240</v>
      </c>
      <c r="D68" s="19" t="s">
        <v>11</v>
      </c>
      <c r="E68" s="19" t="s">
        <v>20</v>
      </c>
      <c r="F68" s="25">
        <f>250+231.33791</f>
        <v>481.33790999999997</v>
      </c>
      <c r="G68" s="25">
        <v>250</v>
      </c>
      <c r="H68" s="25">
        <v>0</v>
      </c>
    </row>
    <row r="69" spans="1:8" ht="47.25" x14ac:dyDescent="0.25">
      <c r="A69" s="45" t="s">
        <v>49</v>
      </c>
      <c r="B69" s="23" t="s">
        <v>50</v>
      </c>
      <c r="C69" s="18"/>
      <c r="D69" s="19"/>
      <c r="E69" s="19"/>
      <c r="F69" s="20">
        <f>F70</f>
        <v>168.94887</v>
      </c>
      <c r="G69" s="20">
        <f t="shared" ref="G69:H69" si="21">G70</f>
        <v>0</v>
      </c>
      <c r="H69" s="20">
        <f t="shared" si="21"/>
        <v>0</v>
      </c>
    </row>
    <row r="70" spans="1:8" ht="15.75" x14ac:dyDescent="0.25">
      <c r="A70" s="67" t="s">
        <v>167</v>
      </c>
      <c r="B70" s="53" t="s">
        <v>195</v>
      </c>
      <c r="C70" s="18"/>
      <c r="D70" s="19"/>
      <c r="E70" s="19"/>
      <c r="F70" s="20">
        <f>F71</f>
        <v>168.94887</v>
      </c>
      <c r="G70" s="20">
        <f t="shared" ref="G70:H70" si="22">G71</f>
        <v>0</v>
      </c>
      <c r="H70" s="20">
        <f t="shared" si="22"/>
        <v>0</v>
      </c>
    </row>
    <row r="71" spans="1:8" ht="31.5" x14ac:dyDescent="0.25">
      <c r="A71" s="68" t="s">
        <v>196</v>
      </c>
      <c r="B71" s="69" t="s">
        <v>197</v>
      </c>
      <c r="C71" s="18"/>
      <c r="D71" s="19"/>
      <c r="E71" s="19"/>
      <c r="F71" s="25">
        <f>F72</f>
        <v>168.94887</v>
      </c>
      <c r="G71" s="20">
        <f>G72</f>
        <v>0</v>
      </c>
      <c r="H71" s="20">
        <f>H72</f>
        <v>0</v>
      </c>
    </row>
    <row r="72" spans="1:8" ht="63" x14ac:dyDescent="0.25">
      <c r="A72" s="68" t="s">
        <v>198</v>
      </c>
      <c r="B72" s="69" t="s">
        <v>199</v>
      </c>
      <c r="C72" s="12"/>
      <c r="D72" s="10"/>
      <c r="E72" s="10"/>
      <c r="F72" s="22">
        <f>F73</f>
        <v>168.94887</v>
      </c>
      <c r="G72" s="22">
        <f t="shared" ref="G72:H72" si="23">G73</f>
        <v>0</v>
      </c>
      <c r="H72" s="22">
        <f t="shared" si="23"/>
        <v>0</v>
      </c>
    </row>
    <row r="73" spans="1:8" ht="15.75" x14ac:dyDescent="0.25">
      <c r="A73" s="30" t="s">
        <v>132</v>
      </c>
      <c r="B73" s="53" t="s">
        <v>199</v>
      </c>
      <c r="C73" s="12">
        <v>410</v>
      </c>
      <c r="D73" s="10"/>
      <c r="E73" s="10"/>
      <c r="F73" s="22">
        <f>F74</f>
        <v>168.94887</v>
      </c>
      <c r="G73" s="22">
        <f t="shared" ref="G73:H73" si="24">G74</f>
        <v>0</v>
      </c>
      <c r="H73" s="22">
        <f t="shared" si="24"/>
        <v>0</v>
      </c>
    </row>
    <row r="74" spans="1:8" ht="15.75" x14ac:dyDescent="0.25">
      <c r="A74" s="30" t="s">
        <v>128</v>
      </c>
      <c r="B74" s="53" t="s">
        <v>199</v>
      </c>
      <c r="C74" s="12">
        <v>410</v>
      </c>
      <c r="D74" s="10" t="s">
        <v>22</v>
      </c>
      <c r="E74" s="10" t="s">
        <v>21</v>
      </c>
      <c r="F74" s="25">
        <f>500-331.05113</f>
        <v>168.94887</v>
      </c>
      <c r="G74" s="22">
        <v>0</v>
      </c>
      <c r="H74" s="22">
        <v>0</v>
      </c>
    </row>
    <row r="75" spans="1:8" ht="68.25" customHeight="1" x14ac:dyDescent="0.25">
      <c r="A75" s="45" t="s">
        <v>149</v>
      </c>
      <c r="B75" s="23" t="s">
        <v>54</v>
      </c>
      <c r="C75" s="12"/>
      <c r="D75" s="10"/>
      <c r="E75" s="10"/>
      <c r="F75" s="20">
        <f>F76+F86</f>
        <v>1188.895</v>
      </c>
      <c r="G75" s="20">
        <f t="shared" ref="G75:H75" si="25">G76</f>
        <v>0</v>
      </c>
      <c r="H75" s="20">
        <f t="shared" si="25"/>
        <v>0</v>
      </c>
    </row>
    <row r="76" spans="1:8" ht="47.25" customHeight="1" x14ac:dyDescent="0.25">
      <c r="A76" s="67" t="s">
        <v>167</v>
      </c>
      <c r="B76" s="53" t="s">
        <v>201</v>
      </c>
      <c r="C76" s="12"/>
      <c r="D76" s="10"/>
      <c r="E76" s="10"/>
      <c r="F76" s="20">
        <f>F82+F77</f>
        <v>1188.895</v>
      </c>
      <c r="G76" s="20">
        <f t="shared" ref="G76:H76" si="26">G82+G77</f>
        <v>0</v>
      </c>
      <c r="H76" s="20">
        <f t="shared" si="26"/>
        <v>0</v>
      </c>
    </row>
    <row r="77" spans="1:8" ht="63" x14ac:dyDescent="0.25">
      <c r="A77" s="68" t="s">
        <v>202</v>
      </c>
      <c r="B77" s="69" t="s">
        <v>203</v>
      </c>
      <c r="C77" s="12"/>
      <c r="D77" s="10"/>
      <c r="E77" s="10"/>
      <c r="F77" s="22">
        <f>F78</f>
        <v>231</v>
      </c>
      <c r="G77" s="22">
        <f t="shared" ref="G77:H77" si="27">G78</f>
        <v>0</v>
      </c>
      <c r="H77" s="22">
        <f t="shared" si="27"/>
        <v>0</v>
      </c>
    </row>
    <row r="78" spans="1:8" ht="47.25" x14ac:dyDescent="0.25">
      <c r="A78" s="67" t="s">
        <v>205</v>
      </c>
      <c r="B78" s="50" t="s">
        <v>204</v>
      </c>
      <c r="C78" s="12"/>
      <c r="D78" s="10"/>
      <c r="E78" s="10"/>
      <c r="F78" s="22">
        <f>F79</f>
        <v>231</v>
      </c>
      <c r="G78" s="22">
        <f t="shared" ref="G78:H80" si="28">G79</f>
        <v>0</v>
      </c>
      <c r="H78" s="22">
        <f t="shared" si="28"/>
        <v>0</v>
      </c>
    </row>
    <row r="79" spans="1:8" ht="31.5" x14ac:dyDescent="0.25">
      <c r="A79" s="62" t="s">
        <v>42</v>
      </c>
      <c r="B79" s="53" t="s">
        <v>204</v>
      </c>
      <c r="C79" s="12">
        <v>200</v>
      </c>
      <c r="D79" s="10"/>
      <c r="E79" s="10"/>
      <c r="F79" s="22">
        <f>F80</f>
        <v>231</v>
      </c>
      <c r="G79" s="22">
        <f t="shared" si="28"/>
        <v>0</v>
      </c>
      <c r="H79" s="22">
        <f t="shared" si="28"/>
        <v>0</v>
      </c>
    </row>
    <row r="80" spans="1:8" ht="31.5" x14ac:dyDescent="0.25">
      <c r="A80" s="30" t="s">
        <v>43</v>
      </c>
      <c r="B80" s="53" t="s">
        <v>204</v>
      </c>
      <c r="C80" s="12">
        <v>240</v>
      </c>
      <c r="D80" s="10"/>
      <c r="E80" s="10"/>
      <c r="F80" s="22">
        <f>F81</f>
        <v>231</v>
      </c>
      <c r="G80" s="22">
        <f t="shared" si="28"/>
        <v>0</v>
      </c>
      <c r="H80" s="22">
        <f t="shared" si="28"/>
        <v>0</v>
      </c>
    </row>
    <row r="81" spans="1:8" ht="15.75" x14ac:dyDescent="0.25">
      <c r="A81" s="30" t="s">
        <v>29</v>
      </c>
      <c r="B81" s="53" t="s">
        <v>204</v>
      </c>
      <c r="C81" s="12">
        <v>240</v>
      </c>
      <c r="D81" s="10" t="s">
        <v>22</v>
      </c>
      <c r="E81" s="10" t="s">
        <v>17</v>
      </c>
      <c r="F81" s="28">
        <v>231</v>
      </c>
      <c r="G81" s="28">
        <v>0</v>
      </c>
      <c r="H81" s="28">
        <v>0</v>
      </c>
    </row>
    <row r="82" spans="1:8" ht="47.25" x14ac:dyDescent="0.25">
      <c r="A82" s="67" t="s">
        <v>206</v>
      </c>
      <c r="B82" s="50" t="s">
        <v>207</v>
      </c>
      <c r="C82" s="12"/>
      <c r="D82" s="10"/>
      <c r="E82" s="10"/>
      <c r="F82" s="28">
        <f>F83</f>
        <v>957.89499999999998</v>
      </c>
      <c r="G82" s="28">
        <f t="shared" ref="G82:H84" si="29">G83</f>
        <v>0</v>
      </c>
      <c r="H82" s="28">
        <f t="shared" si="29"/>
        <v>0</v>
      </c>
    </row>
    <row r="83" spans="1:8" ht="31.5" x14ac:dyDescent="0.25">
      <c r="A83" s="62" t="s">
        <v>42</v>
      </c>
      <c r="B83" s="53" t="s">
        <v>207</v>
      </c>
      <c r="C83" s="12">
        <v>200</v>
      </c>
      <c r="D83" s="10"/>
      <c r="E83" s="10"/>
      <c r="F83" s="28">
        <f>F84</f>
        <v>957.89499999999998</v>
      </c>
      <c r="G83" s="28">
        <f t="shared" si="29"/>
        <v>0</v>
      </c>
      <c r="H83" s="28">
        <f t="shared" si="29"/>
        <v>0</v>
      </c>
    </row>
    <row r="84" spans="1:8" ht="31.5" x14ac:dyDescent="0.25">
      <c r="A84" s="30" t="s">
        <v>43</v>
      </c>
      <c r="B84" s="53" t="s">
        <v>207</v>
      </c>
      <c r="C84" s="12">
        <v>240</v>
      </c>
      <c r="D84" s="10"/>
      <c r="E84" s="10"/>
      <c r="F84" s="28">
        <f>F85</f>
        <v>957.89499999999998</v>
      </c>
      <c r="G84" s="28">
        <f t="shared" si="29"/>
        <v>0</v>
      </c>
      <c r="H84" s="28">
        <f t="shared" si="29"/>
        <v>0</v>
      </c>
    </row>
    <row r="85" spans="1:8" ht="15.75" x14ac:dyDescent="0.25">
      <c r="A85" s="30" t="s">
        <v>29</v>
      </c>
      <c r="B85" s="53" t="s">
        <v>207</v>
      </c>
      <c r="C85" s="12">
        <v>240</v>
      </c>
      <c r="D85" s="10" t="s">
        <v>22</v>
      </c>
      <c r="E85" s="10" t="s">
        <v>17</v>
      </c>
      <c r="F85" s="28">
        <v>957.89499999999998</v>
      </c>
      <c r="G85" s="28">
        <v>0</v>
      </c>
      <c r="H85" s="28">
        <v>0</v>
      </c>
    </row>
    <row r="86" spans="1:8" ht="31.5" hidden="1" x14ac:dyDescent="0.25">
      <c r="A86" s="67" t="s">
        <v>200</v>
      </c>
      <c r="B86" s="53" t="s">
        <v>228</v>
      </c>
      <c r="C86" s="12"/>
      <c r="D86" s="10"/>
      <c r="E86" s="10"/>
      <c r="F86" s="28">
        <f>F87</f>
        <v>0</v>
      </c>
      <c r="G86" s="28">
        <f t="shared" ref="G86:H90" si="30">G87</f>
        <v>0</v>
      </c>
      <c r="H86" s="28">
        <f t="shared" si="30"/>
        <v>0</v>
      </c>
    </row>
    <row r="87" spans="1:8" ht="31.5" hidden="1" x14ac:dyDescent="0.25">
      <c r="A87" s="68" t="s">
        <v>229</v>
      </c>
      <c r="B87" s="69" t="s">
        <v>230</v>
      </c>
      <c r="C87" s="12"/>
      <c r="D87" s="10"/>
      <c r="E87" s="10"/>
      <c r="F87" s="28">
        <f>F88</f>
        <v>0</v>
      </c>
      <c r="G87" s="28">
        <f t="shared" si="30"/>
        <v>0</v>
      </c>
      <c r="H87" s="28">
        <f t="shared" si="30"/>
        <v>0</v>
      </c>
    </row>
    <row r="88" spans="1:8" ht="31.5" hidden="1" x14ac:dyDescent="0.25">
      <c r="A88" s="70" t="s">
        <v>154</v>
      </c>
      <c r="B88" s="50" t="s">
        <v>231</v>
      </c>
      <c r="C88" s="12"/>
      <c r="D88" s="10"/>
      <c r="E88" s="10"/>
      <c r="F88" s="28">
        <f>F89</f>
        <v>0</v>
      </c>
      <c r="G88" s="28">
        <f t="shared" si="30"/>
        <v>0</v>
      </c>
      <c r="H88" s="28">
        <f t="shared" si="30"/>
        <v>0</v>
      </c>
    </row>
    <row r="89" spans="1:8" ht="31.5" hidden="1" x14ac:dyDescent="0.25">
      <c r="A89" s="62" t="s">
        <v>42</v>
      </c>
      <c r="B89" s="53" t="s">
        <v>231</v>
      </c>
      <c r="C89" s="12">
        <v>200</v>
      </c>
      <c r="D89" s="10"/>
      <c r="E89" s="10"/>
      <c r="F89" s="28">
        <f>F90</f>
        <v>0</v>
      </c>
      <c r="G89" s="28">
        <f t="shared" si="30"/>
        <v>0</v>
      </c>
      <c r="H89" s="28">
        <f t="shared" si="30"/>
        <v>0</v>
      </c>
    </row>
    <row r="90" spans="1:8" ht="31.5" hidden="1" x14ac:dyDescent="0.25">
      <c r="A90" s="30" t="s">
        <v>43</v>
      </c>
      <c r="B90" s="53" t="s">
        <v>231</v>
      </c>
      <c r="C90" s="12">
        <v>240</v>
      </c>
      <c r="D90" s="10"/>
      <c r="E90" s="10"/>
      <c r="F90" s="28">
        <f>F91</f>
        <v>0</v>
      </c>
      <c r="G90" s="28">
        <f t="shared" si="30"/>
        <v>0</v>
      </c>
      <c r="H90" s="28">
        <f t="shared" si="30"/>
        <v>0</v>
      </c>
    </row>
    <row r="91" spans="1:8" ht="15.75" hidden="1" x14ac:dyDescent="0.25">
      <c r="A91" s="30" t="s">
        <v>29</v>
      </c>
      <c r="B91" s="53" t="s">
        <v>231</v>
      </c>
      <c r="C91" s="12">
        <v>240</v>
      </c>
      <c r="D91" s="10" t="s">
        <v>22</v>
      </c>
      <c r="E91" s="10" t="s">
        <v>17</v>
      </c>
      <c r="F91" s="28">
        <f>57.6+18.216-57.6-18.216</f>
        <v>0</v>
      </c>
      <c r="G91" s="28">
        <v>0</v>
      </c>
      <c r="H91" s="28">
        <v>0</v>
      </c>
    </row>
    <row r="92" spans="1:8" ht="63" x14ac:dyDescent="0.25">
      <c r="A92" s="45" t="s">
        <v>165</v>
      </c>
      <c r="B92" s="23" t="s">
        <v>156</v>
      </c>
      <c r="C92" s="12"/>
      <c r="D92" s="10"/>
      <c r="E92" s="10"/>
      <c r="F92" s="20">
        <f t="shared" ref="F92:F97" si="31">F93</f>
        <v>50</v>
      </c>
      <c r="G92" s="20">
        <f t="shared" ref="G92:H95" si="32">G93</f>
        <v>50</v>
      </c>
      <c r="H92" s="20">
        <f t="shared" si="32"/>
        <v>50</v>
      </c>
    </row>
    <row r="93" spans="1:8" ht="15.75" x14ac:dyDescent="0.25">
      <c r="A93" s="67" t="s">
        <v>167</v>
      </c>
      <c r="B93" s="53" t="s">
        <v>208</v>
      </c>
      <c r="C93" s="12"/>
      <c r="D93" s="10"/>
      <c r="E93" s="10"/>
      <c r="F93" s="20">
        <f t="shared" si="31"/>
        <v>50</v>
      </c>
      <c r="G93" s="20">
        <f t="shared" si="32"/>
        <v>50</v>
      </c>
      <c r="H93" s="20">
        <f t="shared" si="32"/>
        <v>50</v>
      </c>
    </row>
    <row r="94" spans="1:8" ht="47.25" x14ac:dyDescent="0.25">
      <c r="A94" s="68" t="s">
        <v>209</v>
      </c>
      <c r="B94" s="69" t="s">
        <v>210</v>
      </c>
      <c r="C94" s="12"/>
      <c r="D94" s="10"/>
      <c r="E94" s="10"/>
      <c r="F94" s="20">
        <f t="shared" si="31"/>
        <v>50</v>
      </c>
      <c r="G94" s="20">
        <f t="shared" si="32"/>
        <v>50</v>
      </c>
      <c r="H94" s="20">
        <f t="shared" si="32"/>
        <v>50</v>
      </c>
    </row>
    <row r="95" spans="1:8" ht="31.5" x14ac:dyDescent="0.25">
      <c r="A95" s="67" t="s">
        <v>211</v>
      </c>
      <c r="B95" s="50" t="s">
        <v>212</v>
      </c>
      <c r="C95" s="12"/>
      <c r="D95" s="10"/>
      <c r="E95" s="10"/>
      <c r="F95" s="20">
        <f t="shared" si="31"/>
        <v>50</v>
      </c>
      <c r="G95" s="20">
        <f t="shared" si="32"/>
        <v>50</v>
      </c>
      <c r="H95" s="20">
        <f t="shared" si="32"/>
        <v>50</v>
      </c>
    </row>
    <row r="96" spans="1:8" ht="31.5" x14ac:dyDescent="0.25">
      <c r="A96" s="62" t="s">
        <v>42</v>
      </c>
      <c r="B96" s="53" t="s">
        <v>212</v>
      </c>
      <c r="C96" s="12">
        <v>200</v>
      </c>
      <c r="D96" s="10"/>
      <c r="E96" s="10"/>
      <c r="F96" s="25">
        <f t="shared" si="31"/>
        <v>50</v>
      </c>
      <c r="G96" s="25">
        <f t="shared" ref="G96:H97" si="33">G97</f>
        <v>50</v>
      </c>
      <c r="H96" s="25">
        <f t="shared" si="33"/>
        <v>50</v>
      </c>
    </row>
    <row r="97" spans="1:8" ht="31.5" x14ac:dyDescent="0.25">
      <c r="A97" s="30" t="s">
        <v>43</v>
      </c>
      <c r="B97" s="53" t="s">
        <v>212</v>
      </c>
      <c r="C97" s="12">
        <v>240</v>
      </c>
      <c r="D97" s="10"/>
      <c r="E97" s="10"/>
      <c r="F97" s="25">
        <f t="shared" si="31"/>
        <v>50</v>
      </c>
      <c r="G97" s="25">
        <f t="shared" si="33"/>
        <v>50</v>
      </c>
      <c r="H97" s="25">
        <f t="shared" si="33"/>
        <v>50</v>
      </c>
    </row>
    <row r="98" spans="1:8" ht="15.75" x14ac:dyDescent="0.25">
      <c r="A98" s="78" t="s">
        <v>31</v>
      </c>
      <c r="B98" s="53" t="s">
        <v>212</v>
      </c>
      <c r="C98" s="12">
        <v>240</v>
      </c>
      <c r="D98" s="10" t="s">
        <v>11</v>
      </c>
      <c r="E98" s="10" t="s">
        <v>20</v>
      </c>
      <c r="F98" s="25">
        <v>50</v>
      </c>
      <c r="G98" s="25">
        <v>50</v>
      </c>
      <c r="H98" s="25">
        <v>50</v>
      </c>
    </row>
    <row r="99" spans="1:8" ht="47.25" x14ac:dyDescent="0.25">
      <c r="A99" s="45" t="s">
        <v>105</v>
      </c>
      <c r="B99" s="3" t="s">
        <v>106</v>
      </c>
      <c r="C99" s="12"/>
      <c r="D99" s="10"/>
      <c r="E99" s="10"/>
      <c r="F99" s="20">
        <f t="shared" ref="F99:F104" si="34">F100</f>
        <v>22.1</v>
      </c>
      <c r="G99" s="20">
        <f t="shared" ref="G99:H99" si="35">G100</f>
        <v>0</v>
      </c>
      <c r="H99" s="20">
        <f t="shared" si="35"/>
        <v>0</v>
      </c>
    </row>
    <row r="100" spans="1:8" ht="15.75" x14ac:dyDescent="0.25">
      <c r="A100" s="67" t="s">
        <v>167</v>
      </c>
      <c r="B100" s="53" t="s">
        <v>223</v>
      </c>
      <c r="C100" s="12"/>
      <c r="D100" s="10"/>
      <c r="E100" s="10"/>
      <c r="F100" s="20">
        <f t="shared" si="34"/>
        <v>22.1</v>
      </c>
      <c r="G100" s="20">
        <f t="shared" ref="G100:H102" si="36">G101</f>
        <v>0</v>
      </c>
      <c r="H100" s="20">
        <f t="shared" si="36"/>
        <v>0</v>
      </c>
    </row>
    <row r="101" spans="1:8" ht="31.5" x14ac:dyDescent="0.25">
      <c r="A101" s="68" t="s">
        <v>224</v>
      </c>
      <c r="B101" s="69" t="s">
        <v>225</v>
      </c>
      <c r="C101" s="12"/>
      <c r="D101" s="10"/>
      <c r="E101" s="10"/>
      <c r="F101" s="20">
        <f t="shared" si="34"/>
        <v>22.1</v>
      </c>
      <c r="G101" s="20">
        <f t="shared" si="36"/>
        <v>0</v>
      </c>
      <c r="H101" s="20">
        <f t="shared" si="36"/>
        <v>0</v>
      </c>
    </row>
    <row r="102" spans="1:8" ht="47.25" x14ac:dyDescent="0.25">
      <c r="A102" s="70" t="s">
        <v>226</v>
      </c>
      <c r="B102" s="50" t="s">
        <v>227</v>
      </c>
      <c r="C102" s="12"/>
      <c r="D102" s="10"/>
      <c r="E102" s="10"/>
      <c r="F102" s="25">
        <f t="shared" si="34"/>
        <v>22.1</v>
      </c>
      <c r="G102" s="25">
        <f t="shared" si="36"/>
        <v>0</v>
      </c>
      <c r="H102" s="25">
        <f t="shared" si="36"/>
        <v>0</v>
      </c>
    </row>
    <row r="103" spans="1:8" ht="31.5" x14ac:dyDescent="0.25">
      <c r="A103" s="62" t="s">
        <v>42</v>
      </c>
      <c r="B103" s="53" t="s">
        <v>227</v>
      </c>
      <c r="C103" s="18">
        <v>200</v>
      </c>
      <c r="D103" s="10"/>
      <c r="E103" s="10"/>
      <c r="F103" s="25">
        <f t="shared" si="34"/>
        <v>22.1</v>
      </c>
      <c r="G103" s="25">
        <f t="shared" ref="G103:H104" si="37">G104</f>
        <v>0</v>
      </c>
      <c r="H103" s="25">
        <f t="shared" si="37"/>
        <v>0</v>
      </c>
    </row>
    <row r="104" spans="1:8" ht="31.5" x14ac:dyDescent="0.25">
      <c r="A104" s="30" t="s">
        <v>43</v>
      </c>
      <c r="B104" s="53" t="s">
        <v>227</v>
      </c>
      <c r="C104" s="18">
        <v>240</v>
      </c>
      <c r="D104" s="10"/>
      <c r="E104" s="10"/>
      <c r="F104" s="25">
        <f t="shared" si="34"/>
        <v>22.1</v>
      </c>
      <c r="G104" s="25">
        <f t="shared" si="37"/>
        <v>0</v>
      </c>
      <c r="H104" s="25">
        <f t="shared" si="37"/>
        <v>0</v>
      </c>
    </row>
    <row r="105" spans="1:8" ht="15.75" x14ac:dyDescent="0.25">
      <c r="A105" s="30" t="s">
        <v>29</v>
      </c>
      <c r="B105" s="53" t="s">
        <v>227</v>
      </c>
      <c r="C105" s="18">
        <v>240</v>
      </c>
      <c r="D105" s="10" t="s">
        <v>22</v>
      </c>
      <c r="E105" s="10" t="s">
        <v>17</v>
      </c>
      <c r="F105" s="28">
        <v>22.1</v>
      </c>
      <c r="G105" s="28">
        <v>0</v>
      </c>
      <c r="H105" s="28">
        <v>0</v>
      </c>
    </row>
    <row r="106" spans="1:8" ht="78.75" x14ac:dyDescent="0.25">
      <c r="A106" s="57" t="s">
        <v>134</v>
      </c>
      <c r="B106" s="3" t="s">
        <v>213</v>
      </c>
      <c r="C106" s="26"/>
      <c r="D106" s="81"/>
      <c r="E106" s="81"/>
      <c r="F106" s="27">
        <f t="shared" ref="F106:F108" si="38">F107</f>
        <v>1400.5329999999999</v>
      </c>
      <c r="G106" s="27">
        <f t="shared" ref="G106:H109" si="39">G107</f>
        <v>0</v>
      </c>
      <c r="H106" s="27">
        <f t="shared" si="39"/>
        <v>0</v>
      </c>
    </row>
    <row r="107" spans="1:8" ht="15.75" x14ac:dyDescent="0.25">
      <c r="A107" s="67" t="s">
        <v>167</v>
      </c>
      <c r="B107" s="53" t="s">
        <v>214</v>
      </c>
      <c r="C107" s="26"/>
      <c r="D107" s="81"/>
      <c r="E107" s="81"/>
      <c r="F107" s="27">
        <f t="shared" si="38"/>
        <v>1400.5329999999999</v>
      </c>
      <c r="G107" s="27">
        <f t="shared" si="39"/>
        <v>0</v>
      </c>
      <c r="H107" s="27">
        <f t="shared" si="39"/>
        <v>0</v>
      </c>
    </row>
    <row r="108" spans="1:8" ht="31.5" x14ac:dyDescent="0.25">
      <c r="A108" s="68" t="s">
        <v>215</v>
      </c>
      <c r="B108" s="69" t="s">
        <v>216</v>
      </c>
      <c r="C108" s="26"/>
      <c r="D108" s="81"/>
      <c r="E108" s="81"/>
      <c r="F108" s="27">
        <f t="shared" si="38"/>
        <v>1400.5329999999999</v>
      </c>
      <c r="G108" s="27">
        <f t="shared" si="39"/>
        <v>0</v>
      </c>
      <c r="H108" s="27">
        <f t="shared" si="39"/>
        <v>0</v>
      </c>
    </row>
    <row r="109" spans="1:8" ht="78.75" x14ac:dyDescent="0.25">
      <c r="A109" s="67" t="s">
        <v>217</v>
      </c>
      <c r="B109" s="69" t="s">
        <v>218</v>
      </c>
      <c r="C109" s="26"/>
      <c r="D109" s="81"/>
      <c r="E109" s="81"/>
      <c r="F109" s="27">
        <f>F110</f>
        <v>1400.5329999999999</v>
      </c>
      <c r="G109" s="27">
        <f t="shared" si="39"/>
        <v>0</v>
      </c>
      <c r="H109" s="27">
        <f t="shared" si="39"/>
        <v>0</v>
      </c>
    </row>
    <row r="110" spans="1:8" ht="31.5" x14ac:dyDescent="0.25">
      <c r="A110" s="62" t="s">
        <v>42</v>
      </c>
      <c r="B110" s="53" t="s">
        <v>218</v>
      </c>
      <c r="C110" s="18">
        <v>200</v>
      </c>
      <c r="D110" s="10"/>
      <c r="E110" s="10"/>
      <c r="F110" s="28">
        <f>F111</f>
        <v>1400.5329999999999</v>
      </c>
      <c r="G110" s="28">
        <f t="shared" ref="G110:H111" si="40">G111</f>
        <v>0</v>
      </c>
      <c r="H110" s="28">
        <f t="shared" si="40"/>
        <v>0</v>
      </c>
    </row>
    <row r="111" spans="1:8" ht="31.5" x14ac:dyDescent="0.25">
      <c r="A111" s="75" t="s">
        <v>43</v>
      </c>
      <c r="B111" s="53" t="s">
        <v>218</v>
      </c>
      <c r="C111" s="18">
        <v>240</v>
      </c>
      <c r="D111" s="10"/>
      <c r="E111" s="10"/>
      <c r="F111" s="28">
        <f>F112</f>
        <v>1400.5329999999999</v>
      </c>
      <c r="G111" s="28">
        <f t="shared" si="40"/>
        <v>0</v>
      </c>
      <c r="H111" s="28">
        <f t="shared" si="40"/>
        <v>0</v>
      </c>
    </row>
    <row r="112" spans="1:8" ht="15.75" x14ac:dyDescent="0.25">
      <c r="A112" s="30" t="s">
        <v>31</v>
      </c>
      <c r="B112" s="53" t="s">
        <v>218</v>
      </c>
      <c r="C112" s="12">
        <v>240</v>
      </c>
      <c r="D112" s="10" t="s">
        <v>11</v>
      </c>
      <c r="E112" s="10" t="s">
        <v>20</v>
      </c>
      <c r="F112" s="28">
        <v>1400.5329999999999</v>
      </c>
      <c r="G112" s="28">
        <v>0</v>
      </c>
      <c r="H112" s="28">
        <v>0</v>
      </c>
    </row>
    <row r="113" spans="1:8" ht="47.25" x14ac:dyDescent="0.25">
      <c r="A113" s="45" t="s">
        <v>103</v>
      </c>
      <c r="B113" s="3" t="s">
        <v>131</v>
      </c>
      <c r="C113" s="12"/>
      <c r="D113" s="10"/>
      <c r="E113" s="10"/>
      <c r="F113" s="20">
        <f>F116</f>
        <v>930.8</v>
      </c>
      <c r="G113" s="20">
        <f t="shared" ref="G113:H113" si="41">G116</f>
        <v>0</v>
      </c>
      <c r="H113" s="20">
        <f t="shared" si="41"/>
        <v>0</v>
      </c>
    </row>
    <row r="114" spans="1:8" ht="15.75" x14ac:dyDescent="0.25">
      <c r="A114" s="67" t="s">
        <v>167</v>
      </c>
      <c r="B114" s="53" t="s">
        <v>219</v>
      </c>
      <c r="C114" s="12"/>
      <c r="D114" s="10"/>
      <c r="E114" s="10"/>
      <c r="F114" s="20">
        <f>F115</f>
        <v>930.8</v>
      </c>
      <c r="G114" s="20">
        <f t="shared" ref="G114:H115" si="42">G115</f>
        <v>0</v>
      </c>
      <c r="H114" s="20">
        <f t="shared" si="42"/>
        <v>0</v>
      </c>
    </row>
    <row r="115" spans="1:8" ht="31.5" x14ac:dyDescent="0.25">
      <c r="A115" s="72" t="s">
        <v>215</v>
      </c>
      <c r="B115" s="69" t="s">
        <v>220</v>
      </c>
      <c r="C115" s="12"/>
      <c r="D115" s="10"/>
      <c r="E115" s="10"/>
      <c r="F115" s="20">
        <f>F116</f>
        <v>930.8</v>
      </c>
      <c r="G115" s="20">
        <f t="shared" si="42"/>
        <v>0</v>
      </c>
      <c r="H115" s="20">
        <f t="shared" si="42"/>
        <v>0</v>
      </c>
    </row>
    <row r="116" spans="1:8" ht="94.5" x14ac:dyDescent="0.25">
      <c r="A116" s="71" t="s">
        <v>221</v>
      </c>
      <c r="B116" s="53" t="s">
        <v>222</v>
      </c>
      <c r="C116" s="12"/>
      <c r="D116" s="10"/>
      <c r="E116" s="10"/>
      <c r="F116" s="25">
        <f>F117+F120+F123</f>
        <v>930.8</v>
      </c>
      <c r="G116" s="25">
        <f t="shared" ref="G116:H116" si="43">G120+G123</f>
        <v>0</v>
      </c>
      <c r="H116" s="25">
        <f t="shared" si="43"/>
        <v>0</v>
      </c>
    </row>
    <row r="117" spans="1:8" ht="31.5" x14ac:dyDescent="0.25">
      <c r="A117" s="62" t="s">
        <v>42</v>
      </c>
      <c r="B117" s="53" t="s">
        <v>222</v>
      </c>
      <c r="C117" s="12">
        <v>200</v>
      </c>
      <c r="D117" s="10"/>
      <c r="E117" s="10"/>
      <c r="F117" s="25">
        <f>F118</f>
        <v>186.16</v>
      </c>
      <c r="G117" s="25">
        <f t="shared" ref="G117:H117" si="44">G118</f>
        <v>0</v>
      </c>
      <c r="H117" s="25">
        <f t="shared" si="44"/>
        <v>0</v>
      </c>
    </row>
    <row r="118" spans="1:8" ht="31.5" x14ac:dyDescent="0.25">
      <c r="A118" s="30" t="s">
        <v>43</v>
      </c>
      <c r="B118" s="53" t="s">
        <v>222</v>
      </c>
      <c r="C118" s="12">
        <v>240</v>
      </c>
      <c r="D118" s="19"/>
      <c r="E118" s="19"/>
      <c r="F118" s="25">
        <f>F119</f>
        <v>186.16</v>
      </c>
      <c r="G118" s="25">
        <v>0</v>
      </c>
      <c r="H118" s="25">
        <v>0</v>
      </c>
    </row>
    <row r="119" spans="1:8" ht="31.5" x14ac:dyDescent="0.25">
      <c r="A119" s="77" t="s">
        <v>146</v>
      </c>
      <c r="B119" s="53" t="s">
        <v>222</v>
      </c>
      <c r="C119" s="12">
        <v>240</v>
      </c>
      <c r="D119" s="19" t="s">
        <v>17</v>
      </c>
      <c r="E119" s="19" t="s">
        <v>30</v>
      </c>
      <c r="F119" s="25">
        <v>186.16</v>
      </c>
      <c r="G119" s="25">
        <v>0</v>
      </c>
      <c r="H119" s="25">
        <v>0</v>
      </c>
    </row>
    <row r="120" spans="1:8" ht="31.5" x14ac:dyDescent="0.25">
      <c r="A120" s="62" t="s">
        <v>42</v>
      </c>
      <c r="B120" s="53" t="s">
        <v>222</v>
      </c>
      <c r="C120" s="12">
        <v>200</v>
      </c>
      <c r="D120" s="10"/>
      <c r="E120" s="10"/>
      <c r="F120" s="25">
        <f>F121</f>
        <v>186.16</v>
      </c>
      <c r="G120" s="25">
        <f t="shared" ref="G120:H121" si="45">G121</f>
        <v>0</v>
      </c>
      <c r="H120" s="25">
        <f t="shared" si="45"/>
        <v>0</v>
      </c>
    </row>
    <row r="121" spans="1:8" ht="31.5" x14ac:dyDescent="0.25">
      <c r="A121" s="30" t="s">
        <v>43</v>
      </c>
      <c r="B121" s="53" t="s">
        <v>222</v>
      </c>
      <c r="C121" s="12">
        <v>240</v>
      </c>
      <c r="D121" s="10"/>
      <c r="E121" s="10"/>
      <c r="F121" s="25">
        <f>F122</f>
        <v>186.16</v>
      </c>
      <c r="G121" s="25">
        <f t="shared" si="45"/>
        <v>0</v>
      </c>
      <c r="H121" s="25">
        <f t="shared" si="45"/>
        <v>0</v>
      </c>
    </row>
    <row r="122" spans="1:8" ht="15.75" x14ac:dyDescent="0.25">
      <c r="A122" s="30" t="s">
        <v>31</v>
      </c>
      <c r="B122" s="53" t="s">
        <v>222</v>
      </c>
      <c r="C122" s="12">
        <v>240</v>
      </c>
      <c r="D122" s="10" t="s">
        <v>11</v>
      </c>
      <c r="E122" s="10" t="s">
        <v>20</v>
      </c>
      <c r="F122" s="25">
        <v>186.16</v>
      </c>
      <c r="G122" s="25">
        <v>0</v>
      </c>
      <c r="H122" s="25">
        <v>0</v>
      </c>
    </row>
    <row r="123" spans="1:8" ht="31.5" x14ac:dyDescent="0.25">
      <c r="A123" s="62" t="s">
        <v>42</v>
      </c>
      <c r="B123" s="53" t="s">
        <v>222</v>
      </c>
      <c r="C123" s="12">
        <v>200</v>
      </c>
      <c r="D123" s="10"/>
      <c r="E123" s="10"/>
      <c r="F123" s="25">
        <f>F124</f>
        <v>558.48</v>
      </c>
      <c r="G123" s="25">
        <f t="shared" ref="G123:H124" si="46">G124</f>
        <v>0</v>
      </c>
      <c r="H123" s="25">
        <f t="shared" si="46"/>
        <v>0</v>
      </c>
    </row>
    <row r="124" spans="1:8" ht="31.5" x14ac:dyDescent="0.25">
      <c r="A124" s="30" t="s">
        <v>43</v>
      </c>
      <c r="B124" s="53" t="s">
        <v>222</v>
      </c>
      <c r="C124" s="12">
        <v>240</v>
      </c>
      <c r="D124" s="10"/>
      <c r="E124" s="10"/>
      <c r="F124" s="25">
        <f>F125</f>
        <v>558.48</v>
      </c>
      <c r="G124" s="25">
        <f t="shared" si="46"/>
        <v>0</v>
      </c>
      <c r="H124" s="25">
        <f t="shared" si="46"/>
        <v>0</v>
      </c>
    </row>
    <row r="125" spans="1:8" ht="15.75" x14ac:dyDescent="0.25">
      <c r="A125" s="30" t="s">
        <v>29</v>
      </c>
      <c r="B125" s="53" t="s">
        <v>222</v>
      </c>
      <c r="C125" s="12">
        <v>240</v>
      </c>
      <c r="D125" s="10" t="s">
        <v>22</v>
      </c>
      <c r="E125" s="10" t="s">
        <v>17</v>
      </c>
      <c r="F125" s="25">
        <f>372.32+186.16</f>
        <v>558.48</v>
      </c>
      <c r="G125" s="25">
        <v>0</v>
      </c>
      <c r="H125" s="25">
        <v>0</v>
      </c>
    </row>
    <row r="126" spans="1:8" ht="15.75" x14ac:dyDescent="0.25">
      <c r="A126" s="46" t="s">
        <v>55</v>
      </c>
      <c r="B126" s="10"/>
      <c r="C126" s="12"/>
      <c r="D126" s="10"/>
      <c r="E126" s="10"/>
      <c r="F126" s="20">
        <f>F127+F175+F185</f>
        <v>7113.2741300000007</v>
      </c>
      <c r="G126" s="20">
        <f>G127+G175+G185</f>
        <v>7351.99964</v>
      </c>
      <c r="H126" s="20">
        <f>H127+H175+H185</f>
        <v>9175.270840000001</v>
      </c>
    </row>
    <row r="127" spans="1:8" s="1" customFormat="1" ht="70.5" customHeight="1" x14ac:dyDescent="0.25">
      <c r="A127" s="45" t="s">
        <v>143</v>
      </c>
      <c r="B127" s="44" t="s">
        <v>56</v>
      </c>
      <c r="C127" s="41"/>
      <c r="D127" s="44"/>
      <c r="E127" s="44"/>
      <c r="F127" s="27">
        <f>F128+F169</f>
        <v>5806.1830000000009</v>
      </c>
      <c r="G127" s="27">
        <f>G128+G169</f>
        <v>6278.2796399999997</v>
      </c>
      <c r="H127" s="27">
        <f>H128+H169</f>
        <v>6045.850840000001</v>
      </c>
    </row>
    <row r="128" spans="1:8" s="1" customFormat="1" ht="47.25" x14ac:dyDescent="0.25">
      <c r="A128" s="30" t="s">
        <v>144</v>
      </c>
      <c r="B128" s="36" t="s">
        <v>57</v>
      </c>
      <c r="C128" s="41"/>
      <c r="D128" s="44"/>
      <c r="E128" s="44"/>
      <c r="F128" s="27">
        <f t="shared" ref="F128:G128" si="47">F129</f>
        <v>5105.7300000000005</v>
      </c>
      <c r="G128" s="27">
        <f t="shared" si="47"/>
        <v>5612.2796399999997</v>
      </c>
      <c r="H128" s="27">
        <f>H129</f>
        <v>5355.0688400000008</v>
      </c>
    </row>
    <row r="129" spans="1:8" s="1" customFormat="1" ht="15.75" x14ac:dyDescent="0.25">
      <c r="A129" s="62" t="s">
        <v>32</v>
      </c>
      <c r="B129" s="36" t="s">
        <v>58</v>
      </c>
      <c r="C129" s="41"/>
      <c r="D129" s="44"/>
      <c r="E129" s="44"/>
      <c r="F129" s="27">
        <f>F130+F148+F165</f>
        <v>5105.7300000000005</v>
      </c>
      <c r="G129" s="27">
        <f>G130+G148+G165</f>
        <v>5612.2796399999997</v>
      </c>
      <c r="H129" s="27">
        <f>H130+H148+H165</f>
        <v>5355.0688400000008</v>
      </c>
    </row>
    <row r="130" spans="1:8" s="1" customFormat="1" ht="33.75" customHeight="1" x14ac:dyDescent="0.25">
      <c r="A130" s="30" t="s">
        <v>59</v>
      </c>
      <c r="B130" s="42" t="s">
        <v>60</v>
      </c>
      <c r="C130" s="41"/>
      <c r="D130" s="44"/>
      <c r="E130" s="44"/>
      <c r="F130" s="27">
        <f>F131+F134+F137+F140+F143</f>
        <v>4766.6004000000003</v>
      </c>
      <c r="G130" s="27">
        <f t="shared" ref="G130:H130" si="48">G131+G134+G137</f>
        <v>5608.7596399999993</v>
      </c>
      <c r="H130" s="27">
        <f t="shared" si="48"/>
        <v>5351.5488400000004</v>
      </c>
    </row>
    <row r="131" spans="1:8" s="1" customFormat="1" ht="78.75" x14ac:dyDescent="0.25">
      <c r="A131" s="30" t="s">
        <v>6</v>
      </c>
      <c r="B131" s="19" t="s">
        <v>60</v>
      </c>
      <c r="C131" s="24" t="s">
        <v>7</v>
      </c>
      <c r="D131" s="42"/>
      <c r="E131" s="42"/>
      <c r="F131" s="25">
        <f t="shared" ref="F131:H132" si="49">F132</f>
        <v>3916</v>
      </c>
      <c r="G131" s="25">
        <f t="shared" si="49"/>
        <v>4665.8776399999997</v>
      </c>
      <c r="H131" s="25">
        <f t="shared" si="49"/>
        <v>4546.07384</v>
      </c>
    </row>
    <row r="132" spans="1:8" s="1" customFormat="1" ht="31.5" x14ac:dyDescent="0.25">
      <c r="A132" s="29" t="s">
        <v>61</v>
      </c>
      <c r="B132" s="19" t="s">
        <v>60</v>
      </c>
      <c r="C132" s="24" t="s">
        <v>62</v>
      </c>
      <c r="D132" s="42"/>
      <c r="E132" s="42"/>
      <c r="F132" s="25">
        <f t="shared" si="49"/>
        <v>3916</v>
      </c>
      <c r="G132" s="25">
        <f t="shared" si="49"/>
        <v>4665.8776399999997</v>
      </c>
      <c r="H132" s="25">
        <f t="shared" si="49"/>
        <v>4546.07384</v>
      </c>
    </row>
    <row r="133" spans="1:8" s="1" customFormat="1" ht="47.25" x14ac:dyDescent="0.25">
      <c r="A133" s="29" t="s">
        <v>33</v>
      </c>
      <c r="B133" s="42" t="s">
        <v>60</v>
      </c>
      <c r="C133" s="19" t="s">
        <v>62</v>
      </c>
      <c r="D133" s="19" t="s">
        <v>12</v>
      </c>
      <c r="E133" s="19" t="s">
        <v>11</v>
      </c>
      <c r="F133" s="25">
        <v>3916</v>
      </c>
      <c r="G133" s="25">
        <v>4665.8776399999997</v>
      </c>
      <c r="H133" s="25">
        <v>4546.07384</v>
      </c>
    </row>
    <row r="134" spans="1:8" s="1" customFormat="1" ht="40.5" customHeight="1" x14ac:dyDescent="0.25">
      <c r="A134" s="29" t="s">
        <v>9</v>
      </c>
      <c r="B134" s="42" t="s">
        <v>60</v>
      </c>
      <c r="C134" s="19" t="s">
        <v>10</v>
      </c>
      <c r="D134" s="42"/>
      <c r="E134" s="19"/>
      <c r="F134" s="25">
        <f t="shared" ref="F134:G135" si="50">F135</f>
        <v>781.10040000000004</v>
      </c>
      <c r="G134" s="25">
        <f t="shared" si="50"/>
        <v>942.88199999999995</v>
      </c>
      <c r="H134" s="25">
        <f>H135</f>
        <v>805.47500000000002</v>
      </c>
    </row>
    <row r="135" spans="1:8" s="1" customFormat="1" ht="31.5" x14ac:dyDescent="0.25">
      <c r="A135" s="29" t="s">
        <v>43</v>
      </c>
      <c r="B135" s="42" t="s">
        <v>60</v>
      </c>
      <c r="C135" s="19" t="s">
        <v>63</v>
      </c>
      <c r="D135" s="42"/>
      <c r="E135" s="42"/>
      <c r="F135" s="25">
        <f t="shared" si="50"/>
        <v>781.10040000000004</v>
      </c>
      <c r="G135" s="25">
        <f t="shared" si="50"/>
        <v>942.88199999999995</v>
      </c>
      <c r="H135" s="25">
        <f>H136</f>
        <v>805.47500000000002</v>
      </c>
    </row>
    <row r="136" spans="1:8" s="1" customFormat="1" ht="47.25" x14ac:dyDescent="0.25">
      <c r="A136" s="29" t="s">
        <v>33</v>
      </c>
      <c r="B136" s="42" t="s">
        <v>60</v>
      </c>
      <c r="C136" s="19" t="s">
        <v>63</v>
      </c>
      <c r="D136" s="19" t="s">
        <v>12</v>
      </c>
      <c r="E136" s="19" t="s">
        <v>11</v>
      </c>
      <c r="F136" s="25">
        <f>646.1004+135</f>
        <v>781.10040000000004</v>
      </c>
      <c r="G136" s="25">
        <v>942.88199999999995</v>
      </c>
      <c r="H136" s="25">
        <v>805.47500000000002</v>
      </c>
    </row>
    <row r="137" spans="1:8" s="1" customFormat="1" ht="15.75" hidden="1" x14ac:dyDescent="0.25">
      <c r="A137" s="35" t="s">
        <v>13</v>
      </c>
      <c r="B137" s="42" t="s">
        <v>60</v>
      </c>
      <c r="C137" s="36">
        <v>800</v>
      </c>
      <c r="D137" s="19"/>
      <c r="E137" s="19"/>
      <c r="F137" s="25">
        <f>F138</f>
        <v>0</v>
      </c>
      <c r="G137" s="25">
        <f t="shared" ref="G137:H138" si="51">G138</f>
        <v>0</v>
      </c>
      <c r="H137" s="25">
        <f t="shared" si="51"/>
        <v>0</v>
      </c>
    </row>
    <row r="138" spans="1:8" s="1" customFormat="1" ht="15.75" hidden="1" x14ac:dyDescent="0.25">
      <c r="A138" s="29" t="s">
        <v>152</v>
      </c>
      <c r="B138" s="42" t="s">
        <v>60</v>
      </c>
      <c r="C138" s="36">
        <v>850</v>
      </c>
      <c r="D138" s="19"/>
      <c r="E138" s="19"/>
      <c r="F138" s="25">
        <v>0</v>
      </c>
      <c r="G138" s="25">
        <f t="shared" si="51"/>
        <v>0</v>
      </c>
      <c r="H138" s="25">
        <f t="shared" si="51"/>
        <v>0</v>
      </c>
    </row>
    <row r="139" spans="1:8" s="1" customFormat="1" ht="47.25" hidden="1" x14ac:dyDescent="0.25">
      <c r="A139" s="29" t="s">
        <v>33</v>
      </c>
      <c r="B139" s="42" t="s">
        <v>60</v>
      </c>
      <c r="C139" s="19" t="s">
        <v>153</v>
      </c>
      <c r="D139" s="19" t="s">
        <v>12</v>
      </c>
      <c r="E139" s="19" t="s">
        <v>11</v>
      </c>
      <c r="F139" s="25">
        <v>0</v>
      </c>
      <c r="G139" s="25">
        <v>0</v>
      </c>
      <c r="H139" s="25">
        <v>0</v>
      </c>
    </row>
    <row r="140" spans="1:8" s="1" customFormat="1" ht="13.5" hidden="1" customHeight="1" x14ac:dyDescent="0.25">
      <c r="A140" s="35" t="s">
        <v>13</v>
      </c>
      <c r="B140" s="42" t="s">
        <v>60</v>
      </c>
      <c r="C140" s="36">
        <v>800</v>
      </c>
      <c r="D140" s="19"/>
      <c r="E140" s="19"/>
      <c r="F140" s="25">
        <f>F141</f>
        <v>0</v>
      </c>
      <c r="G140" s="25">
        <f t="shared" ref="G140:H141" si="52">G141</f>
        <v>0</v>
      </c>
      <c r="H140" s="25">
        <f t="shared" si="52"/>
        <v>0</v>
      </c>
    </row>
    <row r="141" spans="1:8" s="1" customFormat="1" ht="19.5" hidden="1" customHeight="1" x14ac:dyDescent="0.25">
      <c r="A141" s="29" t="s">
        <v>152</v>
      </c>
      <c r="B141" s="42" t="s">
        <v>60</v>
      </c>
      <c r="C141" s="36">
        <v>850</v>
      </c>
      <c r="D141" s="19"/>
      <c r="E141" s="19"/>
      <c r="F141" s="25">
        <f>F142</f>
        <v>0</v>
      </c>
      <c r="G141" s="25">
        <f t="shared" si="52"/>
        <v>0</v>
      </c>
      <c r="H141" s="25">
        <f t="shared" si="52"/>
        <v>0</v>
      </c>
    </row>
    <row r="142" spans="1:8" s="1" customFormat="1" ht="47.25" hidden="1" x14ac:dyDescent="0.25">
      <c r="A142" s="29" t="s">
        <v>33</v>
      </c>
      <c r="B142" s="42" t="s">
        <v>60</v>
      </c>
      <c r="C142" s="19" t="s">
        <v>153</v>
      </c>
      <c r="D142" s="19" t="s">
        <v>12</v>
      </c>
      <c r="E142" s="19" t="s">
        <v>11</v>
      </c>
      <c r="F142" s="25">
        <v>0</v>
      </c>
      <c r="G142" s="25">
        <v>0</v>
      </c>
      <c r="H142" s="25">
        <v>0</v>
      </c>
    </row>
    <row r="143" spans="1:8" s="1" customFormat="1" ht="15.75" x14ac:dyDescent="0.25">
      <c r="A143" s="82" t="s">
        <v>13</v>
      </c>
      <c r="B143" s="42" t="s">
        <v>60</v>
      </c>
      <c r="C143" s="19" t="s">
        <v>14</v>
      </c>
      <c r="D143" s="19"/>
      <c r="E143" s="19"/>
      <c r="F143" s="25">
        <f>F144+F146</f>
        <v>69.5</v>
      </c>
      <c r="G143" s="25">
        <f t="shared" ref="G143:H143" si="53">G144+G146</f>
        <v>0</v>
      </c>
      <c r="H143" s="25">
        <f t="shared" si="53"/>
        <v>0</v>
      </c>
    </row>
    <row r="144" spans="1:8" s="1" customFormat="1" ht="15.75" x14ac:dyDescent="0.25">
      <c r="A144" s="82" t="s">
        <v>246</v>
      </c>
      <c r="B144" s="42" t="s">
        <v>60</v>
      </c>
      <c r="C144" s="19" t="s">
        <v>247</v>
      </c>
      <c r="D144" s="19"/>
      <c r="E144" s="19"/>
      <c r="F144" s="25">
        <f>F145</f>
        <v>19.5</v>
      </c>
      <c r="G144" s="25">
        <v>0</v>
      </c>
      <c r="H144" s="25">
        <v>0</v>
      </c>
    </row>
    <row r="145" spans="1:8" s="1" customFormat="1" ht="47.25" x14ac:dyDescent="0.25">
      <c r="A145" s="29" t="s">
        <v>33</v>
      </c>
      <c r="B145" s="42" t="s">
        <v>60</v>
      </c>
      <c r="C145" s="19" t="s">
        <v>247</v>
      </c>
      <c r="D145" s="19" t="s">
        <v>12</v>
      </c>
      <c r="E145" s="19" t="s">
        <v>11</v>
      </c>
      <c r="F145" s="25">
        <v>19.5</v>
      </c>
      <c r="G145" s="25">
        <v>0</v>
      </c>
      <c r="H145" s="25">
        <v>0</v>
      </c>
    </row>
    <row r="146" spans="1:8" s="1" customFormat="1" ht="15.75" x14ac:dyDescent="0.25">
      <c r="A146" s="82" t="s">
        <v>148</v>
      </c>
      <c r="B146" s="42" t="s">
        <v>60</v>
      </c>
      <c r="C146" s="19" t="s">
        <v>153</v>
      </c>
      <c r="D146" s="19"/>
      <c r="E146" s="19"/>
      <c r="F146" s="25">
        <f>F147</f>
        <v>50</v>
      </c>
      <c r="G146" s="25">
        <f t="shared" ref="G146:H146" si="54">G147</f>
        <v>0</v>
      </c>
      <c r="H146" s="25">
        <f t="shared" si="54"/>
        <v>0</v>
      </c>
    </row>
    <row r="147" spans="1:8" s="1" customFormat="1" ht="47.25" x14ac:dyDescent="0.25">
      <c r="A147" s="29" t="s">
        <v>33</v>
      </c>
      <c r="B147" s="42" t="s">
        <v>60</v>
      </c>
      <c r="C147" s="19" t="s">
        <v>153</v>
      </c>
      <c r="D147" s="19" t="s">
        <v>12</v>
      </c>
      <c r="E147" s="19" t="s">
        <v>11</v>
      </c>
      <c r="F147" s="25">
        <v>50</v>
      </c>
      <c r="G147" s="25">
        <v>0</v>
      </c>
      <c r="H147" s="25">
        <v>0</v>
      </c>
    </row>
    <row r="148" spans="1:8" s="1" customFormat="1" ht="47.25" x14ac:dyDescent="0.25">
      <c r="A148" s="30" t="s">
        <v>64</v>
      </c>
      <c r="B148" s="36" t="s">
        <v>65</v>
      </c>
      <c r="C148" s="19"/>
      <c r="D148" s="19"/>
      <c r="E148" s="19"/>
      <c r="F148" s="25">
        <f>F149+F157+F161+F153</f>
        <v>335.6096</v>
      </c>
      <c r="G148" s="25">
        <f>G149+G157+G161</f>
        <v>0</v>
      </c>
      <c r="H148" s="25">
        <f>H149+H157+H161</f>
        <v>0</v>
      </c>
    </row>
    <row r="149" spans="1:8" s="1" customFormat="1" ht="51.75" customHeight="1" x14ac:dyDescent="0.25">
      <c r="A149" s="30" t="s">
        <v>124</v>
      </c>
      <c r="B149" s="19" t="s">
        <v>66</v>
      </c>
      <c r="C149" s="19"/>
      <c r="D149" s="19"/>
      <c r="E149" s="19"/>
      <c r="F149" s="25">
        <f t="shared" ref="F149:F150" si="55">F150</f>
        <v>214.1</v>
      </c>
      <c r="G149" s="25">
        <f>G150+G158+G162</f>
        <v>0</v>
      </c>
      <c r="H149" s="25">
        <f>H150</f>
        <v>0</v>
      </c>
    </row>
    <row r="150" spans="1:8" s="1" customFormat="1" ht="15.75" x14ac:dyDescent="0.25">
      <c r="A150" s="30" t="s">
        <v>145</v>
      </c>
      <c r="B150" s="19" t="s">
        <v>66</v>
      </c>
      <c r="C150" s="19" t="s">
        <v>18</v>
      </c>
      <c r="D150" s="19"/>
      <c r="E150" s="19"/>
      <c r="F150" s="25">
        <f t="shared" si="55"/>
        <v>214.1</v>
      </c>
      <c r="G150" s="25">
        <f>G151+G159+G163</f>
        <v>0</v>
      </c>
      <c r="H150" s="25">
        <f>H151</f>
        <v>0</v>
      </c>
    </row>
    <row r="151" spans="1:8" s="1" customFormat="1" ht="15.75" x14ac:dyDescent="0.25">
      <c r="A151" s="30" t="s">
        <v>67</v>
      </c>
      <c r="B151" s="19" t="s">
        <v>66</v>
      </c>
      <c r="C151" s="19" t="s">
        <v>68</v>
      </c>
      <c r="D151" s="19"/>
      <c r="E151" s="19"/>
      <c r="F151" s="25">
        <v>214.1</v>
      </c>
      <c r="G151" s="25">
        <f>G152+G160+G164</f>
        <v>0</v>
      </c>
      <c r="H151" s="25">
        <v>0</v>
      </c>
    </row>
    <row r="152" spans="1:8" s="1" customFormat="1" ht="57" customHeight="1" x14ac:dyDescent="0.25">
      <c r="A152" s="29" t="s">
        <v>33</v>
      </c>
      <c r="B152" s="19" t="s">
        <v>66</v>
      </c>
      <c r="C152" s="19" t="s">
        <v>68</v>
      </c>
      <c r="D152" s="19" t="s">
        <v>12</v>
      </c>
      <c r="E152" s="19" t="s">
        <v>11</v>
      </c>
      <c r="F152" s="25">
        <v>214.1</v>
      </c>
      <c r="G152" s="25">
        <v>0</v>
      </c>
      <c r="H152" s="25">
        <v>0</v>
      </c>
    </row>
    <row r="153" spans="1:8" s="1" customFormat="1" ht="57" customHeight="1" x14ac:dyDescent="0.25">
      <c r="A153" s="30" t="s">
        <v>157</v>
      </c>
      <c r="B153" s="19" t="s">
        <v>159</v>
      </c>
      <c r="C153" s="19"/>
      <c r="D153" s="19"/>
      <c r="E153" s="19"/>
      <c r="F153" s="25">
        <f>F154</f>
        <v>35.211599999999997</v>
      </c>
      <c r="G153" s="25">
        <f t="shared" ref="G153:H154" si="56">G154</f>
        <v>0</v>
      </c>
      <c r="H153" s="25">
        <f t="shared" si="56"/>
        <v>0</v>
      </c>
    </row>
    <row r="154" spans="1:8" s="1" customFormat="1" ht="27" customHeight="1" x14ac:dyDescent="0.25">
      <c r="A154" s="62" t="s">
        <v>145</v>
      </c>
      <c r="B154" s="19" t="s">
        <v>159</v>
      </c>
      <c r="C154" s="19" t="s">
        <v>18</v>
      </c>
      <c r="D154" s="19"/>
      <c r="E154" s="19"/>
      <c r="F154" s="25">
        <f>F155</f>
        <v>35.211599999999997</v>
      </c>
      <c r="G154" s="25">
        <f t="shared" si="56"/>
        <v>0</v>
      </c>
      <c r="H154" s="25">
        <f t="shared" si="56"/>
        <v>0</v>
      </c>
    </row>
    <row r="155" spans="1:8" s="1" customFormat="1" ht="28.5" customHeight="1" x14ac:dyDescent="0.25">
      <c r="A155" s="30" t="s">
        <v>158</v>
      </c>
      <c r="B155" s="19" t="s">
        <v>159</v>
      </c>
      <c r="C155" s="19" t="s">
        <v>68</v>
      </c>
      <c r="D155" s="19"/>
      <c r="E155" s="19"/>
      <c r="F155" s="25">
        <f>F156</f>
        <v>35.211599999999997</v>
      </c>
      <c r="G155" s="25">
        <v>0</v>
      </c>
      <c r="H155" s="25">
        <v>0</v>
      </c>
    </row>
    <row r="156" spans="1:8" s="1" customFormat="1" ht="57" customHeight="1" x14ac:dyDescent="0.25">
      <c r="A156" s="29" t="s">
        <v>33</v>
      </c>
      <c r="B156" s="19" t="s">
        <v>159</v>
      </c>
      <c r="C156" s="19" t="s">
        <v>68</v>
      </c>
      <c r="D156" s="19" t="s">
        <v>12</v>
      </c>
      <c r="E156" s="19" t="s">
        <v>11</v>
      </c>
      <c r="F156" s="25">
        <v>35.211599999999997</v>
      </c>
      <c r="G156" s="25">
        <v>0</v>
      </c>
      <c r="H156" s="25">
        <v>0</v>
      </c>
    </row>
    <row r="157" spans="1:8" s="1" customFormat="1" ht="47.25" x14ac:dyDescent="0.25">
      <c r="A157" s="43" t="s">
        <v>133</v>
      </c>
      <c r="B157" s="36" t="s">
        <v>69</v>
      </c>
      <c r="C157" s="19"/>
      <c r="D157" s="19"/>
      <c r="E157" s="19"/>
      <c r="F157" s="25">
        <f t="shared" ref="F157:G159" si="57">F158</f>
        <v>55.075000000000003</v>
      </c>
      <c r="G157" s="25">
        <f t="shared" si="57"/>
        <v>0</v>
      </c>
      <c r="H157" s="25">
        <f>H158</f>
        <v>0</v>
      </c>
    </row>
    <row r="158" spans="1:8" s="1" customFormat="1" ht="15.75" x14ac:dyDescent="0.25">
      <c r="A158" s="30" t="s">
        <v>145</v>
      </c>
      <c r="B158" s="36" t="s">
        <v>69</v>
      </c>
      <c r="C158" s="19" t="s">
        <v>18</v>
      </c>
      <c r="D158" s="19"/>
      <c r="E158" s="19"/>
      <c r="F158" s="25">
        <f t="shared" si="57"/>
        <v>55.075000000000003</v>
      </c>
      <c r="G158" s="25">
        <f t="shared" si="57"/>
        <v>0</v>
      </c>
      <c r="H158" s="25">
        <f>H159</f>
        <v>0</v>
      </c>
    </row>
    <row r="159" spans="1:8" s="1" customFormat="1" ht="15.75" x14ac:dyDescent="0.25">
      <c r="A159" s="30" t="s">
        <v>67</v>
      </c>
      <c r="B159" s="36" t="s">
        <v>69</v>
      </c>
      <c r="C159" s="19" t="s">
        <v>68</v>
      </c>
      <c r="D159" s="19"/>
      <c r="E159" s="19"/>
      <c r="F159" s="25">
        <f>F160</f>
        <v>55.075000000000003</v>
      </c>
      <c r="G159" s="25">
        <f t="shared" si="57"/>
        <v>0</v>
      </c>
      <c r="H159" s="25">
        <f>H160</f>
        <v>0</v>
      </c>
    </row>
    <row r="160" spans="1:8" s="1" customFormat="1" ht="47.25" x14ac:dyDescent="0.25">
      <c r="A160" s="29" t="s">
        <v>34</v>
      </c>
      <c r="B160" s="36" t="s">
        <v>69</v>
      </c>
      <c r="C160" s="19" t="s">
        <v>68</v>
      </c>
      <c r="D160" s="19" t="s">
        <v>12</v>
      </c>
      <c r="E160" s="19" t="s">
        <v>8</v>
      </c>
      <c r="F160" s="25">
        <v>55.075000000000003</v>
      </c>
      <c r="G160" s="25">
        <v>0</v>
      </c>
      <c r="H160" s="25">
        <v>0</v>
      </c>
    </row>
    <row r="161" spans="1:256" s="1" customFormat="1" ht="47.25" x14ac:dyDescent="0.25">
      <c r="A161" s="30" t="s">
        <v>235</v>
      </c>
      <c r="B161" s="36" t="s">
        <v>70</v>
      </c>
      <c r="C161" s="19"/>
      <c r="D161" s="19"/>
      <c r="E161" s="19"/>
      <c r="F161" s="25">
        <f t="shared" ref="F161:G163" si="58">F162</f>
        <v>31.222999999999999</v>
      </c>
      <c r="G161" s="25">
        <f t="shared" si="58"/>
        <v>0</v>
      </c>
      <c r="H161" s="25">
        <f>H162</f>
        <v>0</v>
      </c>
    </row>
    <row r="162" spans="1:256" s="1" customFormat="1" ht="15.75" x14ac:dyDescent="0.25">
      <c r="A162" s="30" t="s">
        <v>145</v>
      </c>
      <c r="B162" s="36" t="s">
        <v>70</v>
      </c>
      <c r="C162" s="19" t="s">
        <v>18</v>
      </c>
      <c r="D162" s="19"/>
      <c r="E162" s="19"/>
      <c r="F162" s="25">
        <f t="shared" si="58"/>
        <v>31.222999999999999</v>
      </c>
      <c r="G162" s="25">
        <f t="shared" si="58"/>
        <v>0</v>
      </c>
      <c r="H162" s="25">
        <f>H163</f>
        <v>0</v>
      </c>
    </row>
    <row r="163" spans="1:256" s="1" customFormat="1" ht="15.75" x14ac:dyDescent="0.25">
      <c r="A163" s="30" t="s">
        <v>67</v>
      </c>
      <c r="B163" s="36" t="s">
        <v>70</v>
      </c>
      <c r="C163" s="19" t="s">
        <v>68</v>
      </c>
      <c r="D163" s="19"/>
      <c r="E163" s="19"/>
      <c r="F163" s="25">
        <f>F164</f>
        <v>31.222999999999999</v>
      </c>
      <c r="G163" s="25">
        <f t="shared" si="58"/>
        <v>0</v>
      </c>
      <c r="H163" s="25">
        <f>H164</f>
        <v>0</v>
      </c>
    </row>
    <row r="164" spans="1:256" s="1" customFormat="1" ht="69" customHeight="1" x14ac:dyDescent="0.25">
      <c r="A164" s="29" t="s">
        <v>33</v>
      </c>
      <c r="B164" s="36" t="s">
        <v>70</v>
      </c>
      <c r="C164" s="24" t="s">
        <v>68</v>
      </c>
      <c r="D164" s="19" t="s">
        <v>12</v>
      </c>
      <c r="E164" s="19" t="s">
        <v>11</v>
      </c>
      <c r="F164" s="25">
        <v>31.222999999999999</v>
      </c>
      <c r="G164" s="25">
        <v>0</v>
      </c>
      <c r="H164" s="25">
        <v>0</v>
      </c>
    </row>
    <row r="165" spans="1:256" s="1" customFormat="1" ht="78.75" x14ac:dyDescent="0.25">
      <c r="A165" s="29" t="s">
        <v>71</v>
      </c>
      <c r="B165" s="36" t="s">
        <v>72</v>
      </c>
      <c r="C165" s="24"/>
      <c r="D165" s="36"/>
      <c r="E165" s="36"/>
      <c r="F165" s="25">
        <f t="shared" ref="F165:G167" si="59">F166</f>
        <v>3.52</v>
      </c>
      <c r="G165" s="25">
        <f t="shared" si="59"/>
        <v>3.52</v>
      </c>
      <c r="H165" s="25">
        <f>H166</f>
        <v>3.52</v>
      </c>
    </row>
    <row r="166" spans="1:256" s="1" customFormat="1" ht="31.5" x14ac:dyDescent="0.25">
      <c r="A166" s="29" t="s">
        <v>9</v>
      </c>
      <c r="B166" s="36" t="s">
        <v>72</v>
      </c>
      <c r="C166" s="24" t="s">
        <v>10</v>
      </c>
      <c r="D166" s="36"/>
      <c r="E166" s="36"/>
      <c r="F166" s="25">
        <f t="shared" si="59"/>
        <v>3.52</v>
      </c>
      <c r="G166" s="25">
        <f t="shared" si="59"/>
        <v>3.52</v>
      </c>
      <c r="H166" s="25">
        <f>H167</f>
        <v>3.52</v>
      </c>
    </row>
    <row r="167" spans="1:256" s="1" customFormat="1" ht="31.5" x14ac:dyDescent="0.25">
      <c r="A167" s="29" t="s">
        <v>43</v>
      </c>
      <c r="B167" s="36" t="s">
        <v>72</v>
      </c>
      <c r="C167" s="24" t="s">
        <v>63</v>
      </c>
      <c r="D167" s="36"/>
      <c r="E167" s="36"/>
      <c r="F167" s="25">
        <f t="shared" si="59"/>
        <v>3.52</v>
      </c>
      <c r="G167" s="25">
        <f t="shared" si="59"/>
        <v>3.52</v>
      </c>
      <c r="H167" s="25">
        <f>H168</f>
        <v>3.52</v>
      </c>
    </row>
    <row r="168" spans="1:256" s="1" customFormat="1" ht="31.5" x14ac:dyDescent="0.25">
      <c r="A168" s="30" t="s">
        <v>146</v>
      </c>
      <c r="B168" s="36" t="s">
        <v>72</v>
      </c>
      <c r="C168" s="24" t="s">
        <v>63</v>
      </c>
      <c r="D168" s="24" t="s">
        <v>17</v>
      </c>
      <c r="E168" s="24" t="s">
        <v>30</v>
      </c>
      <c r="F168" s="28">
        <v>3.52</v>
      </c>
      <c r="G168" s="28">
        <v>3.52</v>
      </c>
      <c r="H168" s="25">
        <v>3.52</v>
      </c>
    </row>
    <row r="169" spans="1:256" s="1" customFormat="1" ht="51" customHeight="1" x14ac:dyDescent="0.25">
      <c r="A169" s="39" t="s">
        <v>73</v>
      </c>
      <c r="B169" s="40" t="s">
        <v>74</v>
      </c>
      <c r="C169" s="41"/>
      <c r="D169" s="40"/>
      <c r="E169" s="40"/>
      <c r="F169" s="20">
        <f>F170</f>
        <v>700.45299999999997</v>
      </c>
      <c r="G169" s="20">
        <f t="shared" ref="G169" si="60">G171</f>
        <v>666</v>
      </c>
      <c r="H169" s="20">
        <f>H171</f>
        <v>690.78200000000004</v>
      </c>
    </row>
    <row r="170" spans="1:256" s="1" customFormat="1" ht="16.5" customHeight="1" x14ac:dyDescent="0.25">
      <c r="A170" s="29" t="s">
        <v>32</v>
      </c>
      <c r="B170" s="42" t="s">
        <v>75</v>
      </c>
      <c r="C170" s="19"/>
      <c r="D170" s="19"/>
      <c r="E170" s="19"/>
      <c r="F170" s="25">
        <f>F171</f>
        <v>700.45299999999997</v>
      </c>
      <c r="G170" s="25">
        <f t="shared" ref="G170" si="61">G171</f>
        <v>666</v>
      </c>
      <c r="H170" s="25">
        <f>H171</f>
        <v>690.78200000000004</v>
      </c>
    </row>
    <row r="171" spans="1:256" s="17" customFormat="1" ht="47.25" x14ac:dyDescent="0.25">
      <c r="A171" s="30" t="s">
        <v>73</v>
      </c>
      <c r="B171" s="42" t="s">
        <v>76</v>
      </c>
      <c r="C171" s="19"/>
      <c r="D171" s="19"/>
      <c r="E171" s="19"/>
      <c r="F171" s="25">
        <f t="shared" ref="F171:G171" si="62">F174</f>
        <v>700.45299999999997</v>
      </c>
      <c r="G171" s="25">
        <f t="shared" si="62"/>
        <v>666</v>
      </c>
      <c r="H171" s="25">
        <f>H174</f>
        <v>690.78200000000004</v>
      </c>
      <c r="I171" s="13"/>
      <c r="J171" s="58"/>
      <c r="K171" s="14"/>
      <c r="L171" s="58"/>
      <c r="M171" s="13"/>
      <c r="N171" s="15"/>
      <c r="O171" s="13"/>
      <c r="P171" s="16"/>
      <c r="Q171" s="58"/>
      <c r="R171" s="14"/>
      <c r="S171" s="58"/>
      <c r="T171" s="13"/>
      <c r="U171" s="15"/>
      <c r="V171" s="13"/>
      <c r="W171" s="16"/>
      <c r="X171" s="58"/>
      <c r="Y171" s="14"/>
      <c r="Z171" s="58"/>
      <c r="AA171" s="13"/>
      <c r="AB171" s="15"/>
      <c r="AC171" s="13"/>
      <c r="AD171" s="16"/>
      <c r="AE171" s="58"/>
      <c r="AF171" s="14"/>
      <c r="AG171" s="58"/>
      <c r="AH171" s="13"/>
      <c r="AI171" s="15"/>
      <c r="AJ171" s="13"/>
      <c r="AK171" s="16"/>
      <c r="AL171" s="58"/>
      <c r="AM171" s="14"/>
      <c r="AN171" s="58"/>
      <c r="AO171" s="13"/>
      <c r="AP171" s="15"/>
      <c r="AQ171" s="13"/>
      <c r="AR171" s="16"/>
      <c r="AS171" s="58"/>
      <c r="AT171" s="14"/>
      <c r="AU171" s="58"/>
      <c r="AV171" s="13"/>
      <c r="AW171" s="15"/>
      <c r="AX171" s="13"/>
      <c r="AY171" s="16"/>
      <c r="AZ171" s="58"/>
      <c r="BA171" s="14"/>
      <c r="BB171" s="58"/>
      <c r="BC171" s="13"/>
      <c r="BD171" s="15"/>
      <c r="BE171" s="13"/>
      <c r="BF171" s="16"/>
      <c r="BG171" s="58"/>
      <c r="BH171" s="14"/>
      <c r="BI171" s="58"/>
      <c r="BJ171" s="13"/>
      <c r="BK171" s="15"/>
      <c r="BL171" s="13"/>
      <c r="BM171" s="16"/>
      <c r="BN171" s="58"/>
      <c r="BO171" s="14"/>
      <c r="BP171" s="58"/>
      <c r="BQ171" s="13"/>
      <c r="BR171" s="15"/>
      <c r="BS171" s="13"/>
      <c r="BT171" s="16"/>
      <c r="BU171" s="58"/>
      <c r="BV171" s="14"/>
      <c r="BW171" s="58"/>
      <c r="BX171" s="13"/>
      <c r="BY171" s="15"/>
      <c r="BZ171" s="13"/>
      <c r="CA171" s="16"/>
      <c r="CB171" s="58"/>
      <c r="CC171" s="14"/>
      <c r="CD171" s="58"/>
      <c r="CE171" s="13"/>
      <c r="CF171" s="15"/>
      <c r="CG171" s="13"/>
      <c r="CH171" s="16"/>
      <c r="CI171" s="58"/>
      <c r="CJ171" s="14"/>
      <c r="CK171" s="58"/>
      <c r="CL171" s="13"/>
      <c r="CM171" s="15"/>
      <c r="CN171" s="13"/>
      <c r="CO171" s="16"/>
      <c r="CP171" s="58"/>
      <c r="CQ171" s="14"/>
      <c r="CR171" s="58"/>
      <c r="CS171" s="13"/>
      <c r="CT171" s="15"/>
      <c r="CU171" s="13"/>
      <c r="CV171" s="16"/>
      <c r="CW171" s="58"/>
      <c r="CX171" s="14"/>
      <c r="CY171" s="58"/>
      <c r="CZ171" s="13"/>
      <c r="DA171" s="15"/>
      <c r="DB171" s="13"/>
      <c r="DC171" s="16"/>
      <c r="DD171" s="58"/>
      <c r="DE171" s="14"/>
      <c r="DF171" s="58"/>
      <c r="DG171" s="13"/>
      <c r="DH171" s="15"/>
      <c r="DI171" s="13"/>
      <c r="DJ171" s="16"/>
      <c r="DK171" s="58"/>
      <c r="DL171" s="14"/>
      <c r="DM171" s="58"/>
      <c r="DN171" s="13"/>
      <c r="DO171" s="15"/>
      <c r="DP171" s="13"/>
      <c r="DQ171" s="16"/>
      <c r="DR171" s="58"/>
      <c r="DS171" s="14"/>
      <c r="DT171" s="58"/>
      <c r="DU171" s="13"/>
      <c r="DV171" s="15"/>
      <c r="DW171" s="13"/>
      <c r="DX171" s="16"/>
      <c r="DY171" s="58"/>
      <c r="DZ171" s="14"/>
      <c r="EA171" s="58"/>
      <c r="EB171" s="13"/>
      <c r="EC171" s="15"/>
      <c r="ED171" s="13"/>
      <c r="EE171" s="16"/>
      <c r="EF171" s="58"/>
      <c r="EG171" s="14"/>
      <c r="EH171" s="58"/>
      <c r="EI171" s="13"/>
      <c r="EJ171" s="15"/>
      <c r="EK171" s="13"/>
      <c r="EL171" s="16"/>
      <c r="EM171" s="58"/>
      <c r="EN171" s="14"/>
      <c r="EO171" s="58"/>
      <c r="EP171" s="13"/>
      <c r="EQ171" s="15"/>
      <c r="ER171" s="13"/>
      <c r="ES171" s="16"/>
      <c r="ET171" s="58"/>
      <c r="EU171" s="14"/>
      <c r="EV171" s="58"/>
      <c r="EW171" s="13"/>
      <c r="EX171" s="15"/>
      <c r="EY171" s="13"/>
      <c r="EZ171" s="16"/>
      <c r="FA171" s="58"/>
      <c r="FB171" s="14"/>
      <c r="FC171" s="58"/>
      <c r="FD171" s="13"/>
      <c r="FE171" s="15"/>
      <c r="FF171" s="13"/>
      <c r="FG171" s="16"/>
      <c r="FH171" s="58"/>
      <c r="FI171" s="14"/>
      <c r="FJ171" s="58"/>
      <c r="FK171" s="13"/>
      <c r="FL171" s="15"/>
      <c r="FM171" s="13"/>
      <c r="FN171" s="16"/>
      <c r="FO171" s="58"/>
      <c r="FP171" s="14"/>
      <c r="FQ171" s="58"/>
      <c r="FR171" s="13"/>
      <c r="FS171" s="15"/>
      <c r="FT171" s="13"/>
      <c r="FU171" s="16"/>
      <c r="FV171" s="58"/>
      <c r="FW171" s="14"/>
      <c r="FX171" s="58"/>
      <c r="FY171" s="13"/>
      <c r="FZ171" s="15"/>
      <c r="GA171" s="13"/>
      <c r="GB171" s="16"/>
      <c r="GC171" s="58"/>
      <c r="GD171" s="14"/>
      <c r="GE171" s="58"/>
      <c r="GF171" s="13"/>
      <c r="GG171" s="15"/>
      <c r="GH171" s="13"/>
      <c r="GI171" s="16"/>
      <c r="GJ171" s="58"/>
      <c r="GK171" s="14"/>
      <c r="GL171" s="58"/>
      <c r="GM171" s="13"/>
      <c r="GN171" s="15"/>
      <c r="GO171" s="13"/>
      <c r="GP171" s="16"/>
      <c r="GQ171" s="58"/>
      <c r="GR171" s="14"/>
      <c r="GS171" s="58"/>
      <c r="GT171" s="13"/>
      <c r="GU171" s="15"/>
      <c r="GV171" s="13"/>
      <c r="GW171" s="16"/>
      <c r="GX171" s="58"/>
      <c r="GY171" s="14"/>
      <c r="GZ171" s="58"/>
      <c r="HA171" s="13"/>
      <c r="HB171" s="15"/>
      <c r="HC171" s="13"/>
      <c r="HD171" s="16"/>
      <c r="HE171" s="58"/>
      <c r="HF171" s="14"/>
      <c r="HG171" s="58"/>
      <c r="HH171" s="13"/>
      <c r="HI171" s="15"/>
      <c r="HJ171" s="13"/>
      <c r="HK171" s="16"/>
      <c r="HL171" s="58"/>
      <c r="HM171" s="14"/>
      <c r="HN171" s="58"/>
      <c r="HO171" s="13"/>
      <c r="HP171" s="15"/>
      <c r="HQ171" s="13"/>
      <c r="HR171" s="16"/>
      <c r="HS171" s="58"/>
      <c r="HT171" s="14"/>
      <c r="HU171" s="58"/>
      <c r="HV171" s="13"/>
      <c r="HW171" s="15"/>
      <c r="HX171" s="13"/>
      <c r="HY171" s="16"/>
      <c r="HZ171" s="58"/>
      <c r="IA171" s="14"/>
      <c r="IB171" s="58"/>
      <c r="IC171" s="13"/>
      <c r="ID171" s="15"/>
      <c r="IE171" s="13"/>
      <c r="IF171" s="16"/>
      <c r="IG171" s="58"/>
      <c r="IH171" s="14"/>
      <c r="II171" s="58"/>
      <c r="IJ171" s="13"/>
      <c r="IK171" s="15"/>
      <c r="IL171" s="13"/>
      <c r="IM171" s="16"/>
      <c r="IN171" s="58"/>
      <c r="IO171" s="14"/>
      <c r="IP171" s="58"/>
      <c r="IQ171" s="13"/>
      <c r="IR171" s="15"/>
      <c r="IS171" s="13"/>
      <c r="IT171" s="16"/>
      <c r="IU171" s="58"/>
      <c r="IV171" s="14"/>
    </row>
    <row r="172" spans="1:256" s="17" customFormat="1" ht="78.75" x14ac:dyDescent="0.25">
      <c r="A172" s="35" t="s">
        <v>6</v>
      </c>
      <c r="B172" s="42" t="s">
        <v>76</v>
      </c>
      <c r="C172" s="24" t="s">
        <v>7</v>
      </c>
      <c r="D172" s="24"/>
      <c r="E172" s="24"/>
      <c r="F172" s="25">
        <f t="shared" ref="F172:G173" si="63">F173</f>
        <v>700.45299999999997</v>
      </c>
      <c r="G172" s="25">
        <f t="shared" si="63"/>
        <v>666</v>
      </c>
      <c r="H172" s="25">
        <f>H173</f>
        <v>690.78200000000004</v>
      </c>
      <c r="I172" s="13"/>
      <c r="J172" s="58"/>
      <c r="K172" s="14"/>
      <c r="L172" s="58"/>
      <c r="M172" s="13"/>
      <c r="N172" s="15"/>
      <c r="O172" s="13"/>
      <c r="P172" s="16"/>
      <c r="Q172" s="58"/>
      <c r="R172" s="14"/>
      <c r="S172" s="58"/>
      <c r="T172" s="13"/>
      <c r="U172" s="15"/>
      <c r="V172" s="13"/>
      <c r="W172" s="16"/>
      <c r="X172" s="58"/>
      <c r="Y172" s="14"/>
      <c r="Z172" s="58"/>
      <c r="AA172" s="13"/>
      <c r="AB172" s="15"/>
      <c r="AC172" s="13"/>
      <c r="AD172" s="16"/>
      <c r="AE172" s="58"/>
      <c r="AF172" s="14"/>
      <c r="AG172" s="58"/>
      <c r="AH172" s="13"/>
      <c r="AI172" s="15"/>
      <c r="AJ172" s="13"/>
      <c r="AK172" s="16"/>
      <c r="AL172" s="58"/>
      <c r="AM172" s="14"/>
      <c r="AN172" s="58"/>
      <c r="AO172" s="13"/>
      <c r="AP172" s="15"/>
      <c r="AQ172" s="13"/>
      <c r="AR172" s="16"/>
      <c r="AS172" s="58"/>
      <c r="AT172" s="14"/>
      <c r="AU172" s="58"/>
      <c r="AV172" s="13"/>
      <c r="AW172" s="15"/>
      <c r="AX172" s="13"/>
      <c r="AY172" s="16"/>
      <c r="AZ172" s="58"/>
      <c r="BA172" s="14"/>
      <c r="BB172" s="58"/>
      <c r="BC172" s="13"/>
      <c r="BD172" s="15"/>
      <c r="BE172" s="13"/>
      <c r="BF172" s="16"/>
      <c r="BG172" s="58"/>
      <c r="BH172" s="14"/>
      <c r="BI172" s="58"/>
      <c r="BJ172" s="13"/>
      <c r="BK172" s="15"/>
      <c r="BL172" s="13"/>
      <c r="BM172" s="16"/>
      <c r="BN172" s="58"/>
      <c r="BO172" s="14"/>
      <c r="BP172" s="58"/>
      <c r="BQ172" s="13"/>
      <c r="BR172" s="15"/>
      <c r="BS172" s="13"/>
      <c r="BT172" s="16"/>
      <c r="BU172" s="58"/>
      <c r="BV172" s="14"/>
      <c r="BW172" s="58"/>
      <c r="BX172" s="13"/>
      <c r="BY172" s="15"/>
      <c r="BZ172" s="13"/>
      <c r="CA172" s="16"/>
      <c r="CB172" s="58"/>
      <c r="CC172" s="14"/>
      <c r="CD172" s="58"/>
      <c r="CE172" s="13"/>
      <c r="CF172" s="15"/>
      <c r="CG172" s="13"/>
      <c r="CH172" s="16"/>
      <c r="CI172" s="58"/>
      <c r="CJ172" s="14"/>
      <c r="CK172" s="58"/>
      <c r="CL172" s="13"/>
      <c r="CM172" s="15"/>
      <c r="CN172" s="13"/>
      <c r="CO172" s="16"/>
      <c r="CP172" s="58"/>
      <c r="CQ172" s="14"/>
      <c r="CR172" s="58"/>
      <c r="CS172" s="13"/>
      <c r="CT172" s="15"/>
      <c r="CU172" s="13"/>
      <c r="CV172" s="16"/>
      <c r="CW172" s="58"/>
      <c r="CX172" s="14"/>
      <c r="CY172" s="58"/>
      <c r="CZ172" s="13"/>
      <c r="DA172" s="15"/>
      <c r="DB172" s="13"/>
      <c r="DC172" s="16"/>
      <c r="DD172" s="58"/>
      <c r="DE172" s="14"/>
      <c r="DF172" s="58"/>
      <c r="DG172" s="13"/>
      <c r="DH172" s="15"/>
      <c r="DI172" s="13"/>
      <c r="DJ172" s="16"/>
      <c r="DK172" s="58"/>
      <c r="DL172" s="14"/>
      <c r="DM172" s="58"/>
      <c r="DN172" s="13"/>
      <c r="DO172" s="15"/>
      <c r="DP172" s="13"/>
      <c r="DQ172" s="16"/>
      <c r="DR172" s="58"/>
      <c r="DS172" s="14"/>
      <c r="DT172" s="58"/>
      <c r="DU172" s="13"/>
      <c r="DV172" s="15"/>
      <c r="DW172" s="13"/>
      <c r="DX172" s="16"/>
      <c r="DY172" s="58"/>
      <c r="DZ172" s="14"/>
      <c r="EA172" s="58"/>
      <c r="EB172" s="13"/>
      <c r="EC172" s="15"/>
      <c r="ED172" s="13"/>
      <c r="EE172" s="16"/>
      <c r="EF172" s="58"/>
      <c r="EG172" s="14"/>
      <c r="EH172" s="58"/>
      <c r="EI172" s="13"/>
      <c r="EJ172" s="15"/>
      <c r="EK172" s="13"/>
      <c r="EL172" s="16"/>
      <c r="EM172" s="58"/>
      <c r="EN172" s="14"/>
      <c r="EO172" s="58"/>
      <c r="EP172" s="13"/>
      <c r="EQ172" s="15"/>
      <c r="ER172" s="13"/>
      <c r="ES172" s="16"/>
      <c r="ET172" s="58"/>
      <c r="EU172" s="14"/>
      <c r="EV172" s="58"/>
      <c r="EW172" s="13"/>
      <c r="EX172" s="15"/>
      <c r="EY172" s="13"/>
      <c r="EZ172" s="16"/>
      <c r="FA172" s="58"/>
      <c r="FB172" s="14"/>
      <c r="FC172" s="58"/>
      <c r="FD172" s="13"/>
      <c r="FE172" s="15"/>
      <c r="FF172" s="13"/>
      <c r="FG172" s="16"/>
      <c r="FH172" s="58"/>
      <c r="FI172" s="14"/>
      <c r="FJ172" s="58"/>
      <c r="FK172" s="13"/>
      <c r="FL172" s="15"/>
      <c r="FM172" s="13"/>
      <c r="FN172" s="16"/>
      <c r="FO172" s="58"/>
      <c r="FP172" s="14"/>
      <c r="FQ172" s="58"/>
      <c r="FR172" s="13"/>
      <c r="FS172" s="15"/>
      <c r="FT172" s="13"/>
      <c r="FU172" s="16"/>
      <c r="FV172" s="58"/>
      <c r="FW172" s="14"/>
      <c r="FX172" s="58"/>
      <c r="FY172" s="13"/>
      <c r="FZ172" s="15"/>
      <c r="GA172" s="13"/>
      <c r="GB172" s="16"/>
      <c r="GC172" s="58"/>
      <c r="GD172" s="14"/>
      <c r="GE172" s="58"/>
      <c r="GF172" s="13"/>
      <c r="GG172" s="15"/>
      <c r="GH172" s="13"/>
      <c r="GI172" s="16"/>
      <c r="GJ172" s="58"/>
      <c r="GK172" s="14"/>
      <c r="GL172" s="58"/>
      <c r="GM172" s="13"/>
      <c r="GN172" s="15"/>
      <c r="GO172" s="13"/>
      <c r="GP172" s="16"/>
      <c r="GQ172" s="58"/>
      <c r="GR172" s="14"/>
      <c r="GS172" s="58"/>
      <c r="GT172" s="13"/>
      <c r="GU172" s="15"/>
      <c r="GV172" s="13"/>
      <c r="GW172" s="16"/>
      <c r="GX172" s="58"/>
      <c r="GY172" s="14"/>
      <c r="GZ172" s="58"/>
      <c r="HA172" s="13"/>
      <c r="HB172" s="15"/>
      <c r="HC172" s="13"/>
      <c r="HD172" s="16"/>
      <c r="HE172" s="58"/>
      <c r="HF172" s="14"/>
      <c r="HG172" s="58"/>
      <c r="HH172" s="13"/>
      <c r="HI172" s="15"/>
      <c r="HJ172" s="13"/>
      <c r="HK172" s="16"/>
      <c r="HL172" s="58"/>
      <c r="HM172" s="14"/>
      <c r="HN172" s="58"/>
      <c r="HO172" s="13"/>
      <c r="HP172" s="15"/>
      <c r="HQ172" s="13"/>
      <c r="HR172" s="16"/>
      <c r="HS172" s="58"/>
      <c r="HT172" s="14"/>
      <c r="HU172" s="58"/>
      <c r="HV172" s="13"/>
      <c r="HW172" s="15"/>
      <c r="HX172" s="13"/>
      <c r="HY172" s="16"/>
      <c r="HZ172" s="58"/>
      <c r="IA172" s="14"/>
      <c r="IB172" s="58"/>
      <c r="IC172" s="13"/>
      <c r="ID172" s="15"/>
      <c r="IE172" s="13"/>
      <c r="IF172" s="16"/>
      <c r="IG172" s="58"/>
      <c r="IH172" s="14"/>
      <c r="II172" s="58"/>
      <c r="IJ172" s="13"/>
      <c r="IK172" s="15"/>
      <c r="IL172" s="13"/>
      <c r="IM172" s="16"/>
      <c r="IN172" s="58"/>
      <c r="IO172" s="14"/>
      <c r="IP172" s="58"/>
      <c r="IQ172" s="13"/>
      <c r="IR172" s="15"/>
      <c r="IS172" s="13"/>
      <c r="IT172" s="16"/>
      <c r="IU172" s="58"/>
      <c r="IV172" s="14"/>
    </row>
    <row r="173" spans="1:256" s="17" customFormat="1" ht="31.5" x14ac:dyDescent="0.25">
      <c r="A173" s="35" t="s">
        <v>61</v>
      </c>
      <c r="B173" s="42" t="s">
        <v>76</v>
      </c>
      <c r="C173" s="24" t="s">
        <v>62</v>
      </c>
      <c r="D173" s="24"/>
      <c r="E173" s="24"/>
      <c r="F173" s="25">
        <f t="shared" si="63"/>
        <v>700.45299999999997</v>
      </c>
      <c r="G173" s="25">
        <f t="shared" si="63"/>
        <v>666</v>
      </c>
      <c r="H173" s="25">
        <f>H174</f>
        <v>690.78200000000004</v>
      </c>
      <c r="I173" s="13"/>
      <c r="J173" s="58"/>
      <c r="K173" s="14"/>
      <c r="L173" s="58"/>
      <c r="M173" s="13"/>
      <c r="N173" s="15"/>
      <c r="O173" s="13"/>
      <c r="P173" s="16"/>
      <c r="Q173" s="58"/>
      <c r="R173" s="14"/>
      <c r="S173" s="58"/>
      <c r="T173" s="13"/>
      <c r="U173" s="15"/>
      <c r="V173" s="13"/>
      <c r="W173" s="16"/>
      <c r="X173" s="58"/>
      <c r="Y173" s="14"/>
      <c r="Z173" s="58"/>
      <c r="AA173" s="13"/>
      <c r="AB173" s="15"/>
      <c r="AC173" s="13"/>
      <c r="AD173" s="16"/>
      <c r="AE173" s="58"/>
      <c r="AF173" s="14"/>
      <c r="AG173" s="58"/>
      <c r="AH173" s="13"/>
      <c r="AI173" s="15"/>
      <c r="AJ173" s="13"/>
      <c r="AK173" s="16"/>
      <c r="AL173" s="58"/>
      <c r="AM173" s="14"/>
      <c r="AN173" s="58"/>
      <c r="AO173" s="13"/>
      <c r="AP173" s="15"/>
      <c r="AQ173" s="13"/>
      <c r="AR173" s="16"/>
      <c r="AS173" s="58"/>
      <c r="AT173" s="14"/>
      <c r="AU173" s="58"/>
      <c r="AV173" s="13"/>
      <c r="AW173" s="15"/>
      <c r="AX173" s="13"/>
      <c r="AY173" s="16"/>
      <c r="AZ173" s="58"/>
      <c r="BA173" s="14"/>
      <c r="BB173" s="58"/>
      <c r="BC173" s="13"/>
      <c r="BD173" s="15"/>
      <c r="BE173" s="13"/>
      <c r="BF173" s="16"/>
      <c r="BG173" s="58"/>
      <c r="BH173" s="14"/>
      <c r="BI173" s="58"/>
      <c r="BJ173" s="13"/>
      <c r="BK173" s="15"/>
      <c r="BL173" s="13"/>
      <c r="BM173" s="16"/>
      <c r="BN173" s="58"/>
      <c r="BO173" s="14"/>
      <c r="BP173" s="58"/>
      <c r="BQ173" s="13"/>
      <c r="BR173" s="15"/>
      <c r="BS173" s="13"/>
      <c r="BT173" s="16"/>
      <c r="BU173" s="58"/>
      <c r="BV173" s="14"/>
      <c r="BW173" s="58"/>
      <c r="BX173" s="13"/>
      <c r="BY173" s="15"/>
      <c r="BZ173" s="13"/>
      <c r="CA173" s="16"/>
      <c r="CB173" s="58"/>
      <c r="CC173" s="14"/>
      <c r="CD173" s="58"/>
      <c r="CE173" s="13"/>
      <c r="CF173" s="15"/>
      <c r="CG173" s="13"/>
      <c r="CH173" s="16"/>
      <c r="CI173" s="58"/>
      <c r="CJ173" s="14"/>
      <c r="CK173" s="58"/>
      <c r="CL173" s="13"/>
      <c r="CM173" s="15"/>
      <c r="CN173" s="13"/>
      <c r="CO173" s="16"/>
      <c r="CP173" s="58"/>
      <c r="CQ173" s="14"/>
      <c r="CR173" s="58"/>
      <c r="CS173" s="13"/>
      <c r="CT173" s="15"/>
      <c r="CU173" s="13"/>
      <c r="CV173" s="16"/>
      <c r="CW173" s="58"/>
      <c r="CX173" s="14"/>
      <c r="CY173" s="58"/>
      <c r="CZ173" s="13"/>
      <c r="DA173" s="15"/>
      <c r="DB173" s="13"/>
      <c r="DC173" s="16"/>
      <c r="DD173" s="58"/>
      <c r="DE173" s="14"/>
      <c r="DF173" s="58"/>
      <c r="DG173" s="13"/>
      <c r="DH173" s="15"/>
      <c r="DI173" s="13"/>
      <c r="DJ173" s="16"/>
      <c r="DK173" s="58"/>
      <c r="DL173" s="14"/>
      <c r="DM173" s="58"/>
      <c r="DN173" s="13"/>
      <c r="DO173" s="15"/>
      <c r="DP173" s="13"/>
      <c r="DQ173" s="16"/>
      <c r="DR173" s="58"/>
      <c r="DS173" s="14"/>
      <c r="DT173" s="58"/>
      <c r="DU173" s="13"/>
      <c r="DV173" s="15"/>
      <c r="DW173" s="13"/>
      <c r="DX173" s="16"/>
      <c r="DY173" s="58"/>
      <c r="DZ173" s="14"/>
      <c r="EA173" s="58"/>
      <c r="EB173" s="13"/>
      <c r="EC173" s="15"/>
      <c r="ED173" s="13"/>
      <c r="EE173" s="16"/>
      <c r="EF173" s="58"/>
      <c r="EG173" s="14"/>
      <c r="EH173" s="58"/>
      <c r="EI173" s="13"/>
      <c r="EJ173" s="15"/>
      <c r="EK173" s="13"/>
      <c r="EL173" s="16"/>
      <c r="EM173" s="58"/>
      <c r="EN173" s="14"/>
      <c r="EO173" s="58"/>
      <c r="EP173" s="13"/>
      <c r="EQ173" s="15"/>
      <c r="ER173" s="13"/>
      <c r="ES173" s="16"/>
      <c r="ET173" s="58"/>
      <c r="EU173" s="14"/>
      <c r="EV173" s="58"/>
      <c r="EW173" s="13"/>
      <c r="EX173" s="15"/>
      <c r="EY173" s="13"/>
      <c r="EZ173" s="16"/>
      <c r="FA173" s="58"/>
      <c r="FB173" s="14"/>
      <c r="FC173" s="58"/>
      <c r="FD173" s="13"/>
      <c r="FE173" s="15"/>
      <c r="FF173" s="13"/>
      <c r="FG173" s="16"/>
      <c r="FH173" s="58"/>
      <c r="FI173" s="14"/>
      <c r="FJ173" s="58"/>
      <c r="FK173" s="13"/>
      <c r="FL173" s="15"/>
      <c r="FM173" s="13"/>
      <c r="FN173" s="16"/>
      <c r="FO173" s="58"/>
      <c r="FP173" s="14"/>
      <c r="FQ173" s="58"/>
      <c r="FR173" s="13"/>
      <c r="FS173" s="15"/>
      <c r="FT173" s="13"/>
      <c r="FU173" s="16"/>
      <c r="FV173" s="58"/>
      <c r="FW173" s="14"/>
      <c r="FX173" s="58"/>
      <c r="FY173" s="13"/>
      <c r="FZ173" s="15"/>
      <c r="GA173" s="13"/>
      <c r="GB173" s="16"/>
      <c r="GC173" s="58"/>
      <c r="GD173" s="14"/>
      <c r="GE173" s="58"/>
      <c r="GF173" s="13"/>
      <c r="GG173" s="15"/>
      <c r="GH173" s="13"/>
      <c r="GI173" s="16"/>
      <c r="GJ173" s="58"/>
      <c r="GK173" s="14"/>
      <c r="GL173" s="58"/>
      <c r="GM173" s="13"/>
      <c r="GN173" s="15"/>
      <c r="GO173" s="13"/>
      <c r="GP173" s="16"/>
      <c r="GQ173" s="58"/>
      <c r="GR173" s="14"/>
      <c r="GS173" s="58"/>
      <c r="GT173" s="13"/>
      <c r="GU173" s="15"/>
      <c r="GV173" s="13"/>
      <c r="GW173" s="16"/>
      <c r="GX173" s="58"/>
      <c r="GY173" s="14"/>
      <c r="GZ173" s="58"/>
      <c r="HA173" s="13"/>
      <c r="HB173" s="15"/>
      <c r="HC173" s="13"/>
      <c r="HD173" s="16"/>
      <c r="HE173" s="58"/>
      <c r="HF173" s="14"/>
      <c r="HG173" s="58"/>
      <c r="HH173" s="13"/>
      <c r="HI173" s="15"/>
      <c r="HJ173" s="13"/>
      <c r="HK173" s="16"/>
      <c r="HL173" s="58"/>
      <c r="HM173" s="14"/>
      <c r="HN173" s="58"/>
      <c r="HO173" s="13"/>
      <c r="HP173" s="15"/>
      <c r="HQ173" s="13"/>
      <c r="HR173" s="16"/>
      <c r="HS173" s="58"/>
      <c r="HT173" s="14"/>
      <c r="HU173" s="58"/>
      <c r="HV173" s="13"/>
      <c r="HW173" s="15"/>
      <c r="HX173" s="13"/>
      <c r="HY173" s="16"/>
      <c r="HZ173" s="58"/>
      <c r="IA173" s="14"/>
      <c r="IB173" s="58"/>
      <c r="IC173" s="13"/>
      <c r="ID173" s="15"/>
      <c r="IE173" s="13"/>
      <c r="IF173" s="16"/>
      <c r="IG173" s="58"/>
      <c r="IH173" s="14"/>
      <c r="II173" s="58"/>
      <c r="IJ173" s="13"/>
      <c r="IK173" s="15"/>
      <c r="IL173" s="13"/>
      <c r="IM173" s="16"/>
      <c r="IN173" s="58"/>
      <c r="IO173" s="14"/>
      <c r="IP173" s="58"/>
      <c r="IQ173" s="13"/>
      <c r="IR173" s="15"/>
      <c r="IS173" s="13"/>
      <c r="IT173" s="16"/>
      <c r="IU173" s="58"/>
      <c r="IV173" s="14"/>
    </row>
    <row r="174" spans="1:256" s="1" customFormat="1" ht="47.25" x14ac:dyDescent="0.25">
      <c r="A174" s="35" t="s">
        <v>33</v>
      </c>
      <c r="B174" s="42" t="s">
        <v>76</v>
      </c>
      <c r="C174" s="24" t="s">
        <v>62</v>
      </c>
      <c r="D174" s="24" t="s">
        <v>12</v>
      </c>
      <c r="E174" s="24" t="s">
        <v>11</v>
      </c>
      <c r="F174" s="25">
        <v>700.45299999999997</v>
      </c>
      <c r="G174" s="25">
        <v>666</v>
      </c>
      <c r="H174" s="25">
        <v>690.78200000000004</v>
      </c>
    </row>
    <row r="175" spans="1:256" s="1" customFormat="1" ht="31.5" x14ac:dyDescent="0.25">
      <c r="A175" s="45" t="s">
        <v>77</v>
      </c>
      <c r="B175" s="44" t="s">
        <v>78</v>
      </c>
      <c r="C175" s="41"/>
      <c r="D175" s="44"/>
      <c r="E175" s="44"/>
      <c r="F175" s="27">
        <f t="shared" ref="F175:H180" si="64">F176</f>
        <v>52.5</v>
      </c>
      <c r="G175" s="27">
        <f t="shared" si="64"/>
        <v>50.2</v>
      </c>
      <c r="H175" s="27">
        <f t="shared" si="64"/>
        <v>50.2</v>
      </c>
    </row>
    <row r="176" spans="1:256" s="1" customFormat="1" ht="15.75" x14ac:dyDescent="0.25">
      <c r="A176" s="62" t="s">
        <v>32</v>
      </c>
      <c r="B176" s="42" t="s">
        <v>79</v>
      </c>
      <c r="C176" s="19"/>
      <c r="D176" s="36"/>
      <c r="E176" s="36"/>
      <c r="F176" s="25">
        <f t="shared" si="64"/>
        <v>52.5</v>
      </c>
      <c r="G176" s="25">
        <f t="shared" si="64"/>
        <v>50.2</v>
      </c>
      <c r="H176" s="25">
        <f t="shared" si="64"/>
        <v>50.2</v>
      </c>
    </row>
    <row r="177" spans="1:8" s="1" customFormat="1" ht="15.75" x14ac:dyDescent="0.25">
      <c r="A177" s="62" t="s">
        <v>32</v>
      </c>
      <c r="B177" s="42" t="s">
        <v>80</v>
      </c>
      <c r="C177" s="19"/>
      <c r="D177" s="36"/>
      <c r="E177" s="36"/>
      <c r="F177" s="25">
        <f t="shared" si="64"/>
        <v>52.5</v>
      </c>
      <c r="G177" s="25">
        <f t="shared" si="64"/>
        <v>50.2</v>
      </c>
      <c r="H177" s="25">
        <f t="shared" si="64"/>
        <v>50.2</v>
      </c>
    </row>
    <row r="178" spans="1:8" s="1" customFormat="1" ht="30.75" customHeight="1" x14ac:dyDescent="0.25">
      <c r="A178" s="29" t="s">
        <v>81</v>
      </c>
      <c r="B178" s="19" t="s">
        <v>126</v>
      </c>
      <c r="C178" s="24"/>
      <c r="D178" s="24"/>
      <c r="E178" s="36"/>
      <c r="F178" s="25">
        <f>F179+F182</f>
        <v>52.5</v>
      </c>
      <c r="G178" s="25">
        <f t="shared" ref="G178:H178" si="65">G179+G182</f>
        <v>50.2</v>
      </c>
      <c r="H178" s="25">
        <f t="shared" si="65"/>
        <v>50.2</v>
      </c>
    </row>
    <row r="179" spans="1:8" s="1" customFormat="1" ht="38.25" customHeight="1" x14ac:dyDescent="0.25">
      <c r="A179" s="29" t="s">
        <v>9</v>
      </c>
      <c r="B179" s="19" t="s">
        <v>126</v>
      </c>
      <c r="C179" s="36">
        <v>200</v>
      </c>
      <c r="D179" s="24"/>
      <c r="E179" s="24"/>
      <c r="F179" s="25">
        <f t="shared" si="64"/>
        <v>51</v>
      </c>
      <c r="G179" s="25">
        <f t="shared" si="64"/>
        <v>48.7</v>
      </c>
      <c r="H179" s="25">
        <f t="shared" ref="H179:H180" si="66">H180</f>
        <v>48.7</v>
      </c>
    </row>
    <row r="180" spans="1:8" s="1" customFormat="1" ht="31.5" x14ac:dyDescent="0.25">
      <c r="A180" s="29" t="s">
        <v>43</v>
      </c>
      <c r="B180" s="19" t="s">
        <v>126</v>
      </c>
      <c r="C180" s="36">
        <v>240</v>
      </c>
      <c r="D180" s="24"/>
      <c r="E180" s="24"/>
      <c r="F180" s="25">
        <f t="shared" si="64"/>
        <v>51</v>
      </c>
      <c r="G180" s="25">
        <f t="shared" si="64"/>
        <v>48.7</v>
      </c>
      <c r="H180" s="25">
        <f t="shared" si="66"/>
        <v>48.7</v>
      </c>
    </row>
    <row r="181" spans="1:8" s="1" customFormat="1" ht="21.75" customHeight="1" x14ac:dyDescent="0.25">
      <c r="A181" s="29" t="s">
        <v>26</v>
      </c>
      <c r="B181" s="19" t="s">
        <v>126</v>
      </c>
      <c r="C181" s="36">
        <v>240</v>
      </c>
      <c r="D181" s="24" t="s">
        <v>12</v>
      </c>
      <c r="E181" s="24" t="s">
        <v>27</v>
      </c>
      <c r="F181" s="25">
        <f>40+11</f>
        <v>51</v>
      </c>
      <c r="G181" s="25">
        <v>48.7</v>
      </c>
      <c r="H181" s="25">
        <v>48.7</v>
      </c>
    </row>
    <row r="182" spans="1:8" s="1" customFormat="1" ht="21.75" customHeight="1" x14ac:dyDescent="0.25">
      <c r="A182" s="35" t="s">
        <v>13</v>
      </c>
      <c r="B182" s="19" t="s">
        <v>126</v>
      </c>
      <c r="C182" s="36">
        <v>800</v>
      </c>
      <c r="D182" s="24"/>
      <c r="E182" s="24"/>
      <c r="F182" s="28">
        <f>F183</f>
        <v>1.5</v>
      </c>
      <c r="G182" s="28">
        <f t="shared" ref="G182:H182" si="67">G183</f>
        <v>1.5</v>
      </c>
      <c r="H182" s="28">
        <f t="shared" si="67"/>
        <v>1.5</v>
      </c>
    </row>
    <row r="183" spans="1:8" s="1" customFormat="1" ht="21.75" customHeight="1" x14ac:dyDescent="0.25">
      <c r="A183" s="29" t="s">
        <v>148</v>
      </c>
      <c r="B183" s="19" t="s">
        <v>126</v>
      </c>
      <c r="C183" s="36">
        <v>850</v>
      </c>
      <c r="D183" s="24"/>
      <c r="E183" s="24"/>
      <c r="F183" s="28">
        <f>F184</f>
        <v>1.5</v>
      </c>
      <c r="G183" s="28">
        <f t="shared" ref="G183:H183" si="68">G184</f>
        <v>1.5</v>
      </c>
      <c r="H183" s="28">
        <f t="shared" si="68"/>
        <v>1.5</v>
      </c>
    </row>
    <row r="184" spans="1:8" s="1" customFormat="1" ht="21.75" customHeight="1" x14ac:dyDescent="0.25">
      <c r="A184" s="29" t="s">
        <v>26</v>
      </c>
      <c r="B184" s="19" t="s">
        <v>126</v>
      </c>
      <c r="C184" s="36">
        <v>850</v>
      </c>
      <c r="D184" s="24" t="s">
        <v>12</v>
      </c>
      <c r="E184" s="24" t="s">
        <v>27</v>
      </c>
      <c r="F184" s="28">
        <v>1.5</v>
      </c>
      <c r="G184" s="28">
        <v>1.5</v>
      </c>
      <c r="H184" s="25">
        <v>1.5</v>
      </c>
    </row>
    <row r="185" spans="1:8" s="1" customFormat="1" ht="47.25" x14ac:dyDescent="0.25">
      <c r="A185" s="45" t="s">
        <v>147</v>
      </c>
      <c r="B185" s="44" t="s">
        <v>82</v>
      </c>
      <c r="C185" s="41"/>
      <c r="D185" s="44"/>
      <c r="E185" s="44"/>
      <c r="F185" s="27">
        <f>F186</f>
        <v>1254.59113</v>
      </c>
      <c r="G185" s="27">
        <f t="shared" ref="G185:H185" si="69">G186</f>
        <v>1023.5200000000001</v>
      </c>
      <c r="H185" s="27">
        <f t="shared" si="69"/>
        <v>3079.2200000000003</v>
      </c>
    </row>
    <row r="186" spans="1:8" s="1" customFormat="1" ht="15.75" x14ac:dyDescent="0.25">
      <c r="A186" s="62" t="s">
        <v>83</v>
      </c>
      <c r="B186" s="2" t="s">
        <v>84</v>
      </c>
      <c r="C186" s="24"/>
      <c r="D186" s="36"/>
      <c r="E186" s="36"/>
      <c r="F186" s="25">
        <f t="shared" ref="F186:G186" si="70">F187</f>
        <v>1254.59113</v>
      </c>
      <c r="G186" s="25">
        <f t="shared" si="70"/>
        <v>1023.5200000000001</v>
      </c>
      <c r="H186" s="25">
        <f>H187</f>
        <v>3079.2200000000003</v>
      </c>
    </row>
    <row r="187" spans="1:8" s="1" customFormat="1" ht="15.75" x14ac:dyDescent="0.25">
      <c r="A187" s="62" t="s">
        <v>83</v>
      </c>
      <c r="B187" s="2" t="s">
        <v>85</v>
      </c>
      <c r="C187" s="24"/>
      <c r="D187" s="36"/>
      <c r="E187" s="36"/>
      <c r="F187" s="25">
        <f>F191+F199+F203+F207+F215+F219+F220+F230+F234+F238+F242+F258+F195+F246+F250+F254+F257</f>
        <v>1254.59113</v>
      </c>
      <c r="G187" s="25">
        <f t="shared" ref="G187" si="71">G191+G199+G203+G207+G215+G219+G220+G230+G234+G238+G242+G258+G195+G246+G250+G254+G257</f>
        <v>1023.5200000000001</v>
      </c>
      <c r="H187" s="25">
        <f>H191+H199+H203+H207+H215+H219+H220+H230+H234+H238+H242+H258+H195+H246+H250+H254</f>
        <v>3079.2200000000003</v>
      </c>
    </row>
    <row r="188" spans="1:8" s="1" customFormat="1" ht="31.5" x14ac:dyDescent="0.25">
      <c r="A188" s="62" t="s">
        <v>86</v>
      </c>
      <c r="B188" s="2" t="s">
        <v>87</v>
      </c>
      <c r="C188" s="24"/>
      <c r="D188" s="36"/>
      <c r="E188" s="36"/>
      <c r="F188" s="25">
        <f t="shared" ref="F188:G190" si="72">F189</f>
        <v>302.42</v>
      </c>
      <c r="G188" s="25">
        <f t="shared" si="72"/>
        <v>302.42</v>
      </c>
      <c r="H188" s="25">
        <f>H189</f>
        <v>302.42</v>
      </c>
    </row>
    <row r="189" spans="1:8" s="1" customFormat="1" ht="15.75" x14ac:dyDescent="0.25">
      <c r="A189" s="37" t="s">
        <v>15</v>
      </c>
      <c r="B189" s="2" t="s">
        <v>87</v>
      </c>
      <c r="C189" s="24" t="s">
        <v>16</v>
      </c>
      <c r="D189" s="36"/>
      <c r="E189" s="36"/>
      <c r="F189" s="25">
        <f t="shared" si="72"/>
        <v>302.42</v>
      </c>
      <c r="G189" s="25">
        <f t="shared" si="72"/>
        <v>302.42</v>
      </c>
      <c r="H189" s="25">
        <f>H190</f>
        <v>302.42</v>
      </c>
    </row>
    <row r="190" spans="1:8" s="1" customFormat="1" ht="31.5" x14ac:dyDescent="0.25">
      <c r="A190" s="38" t="s">
        <v>88</v>
      </c>
      <c r="B190" s="2" t="s">
        <v>87</v>
      </c>
      <c r="C190" s="24" t="s">
        <v>89</v>
      </c>
      <c r="D190" s="36"/>
      <c r="E190" s="36"/>
      <c r="F190" s="25">
        <f t="shared" si="72"/>
        <v>302.42</v>
      </c>
      <c r="G190" s="25">
        <f t="shared" si="72"/>
        <v>302.42</v>
      </c>
      <c r="H190" s="25">
        <f>H191</f>
        <v>302.42</v>
      </c>
    </row>
    <row r="191" spans="1:8" s="1" customFormat="1" ht="15.75" x14ac:dyDescent="0.25">
      <c r="A191" s="37" t="s">
        <v>19</v>
      </c>
      <c r="B191" s="2" t="s">
        <v>87</v>
      </c>
      <c r="C191" s="24" t="s">
        <v>89</v>
      </c>
      <c r="D191" s="36">
        <v>10</v>
      </c>
      <c r="E191" s="24" t="s">
        <v>12</v>
      </c>
      <c r="F191" s="28">
        <v>302.42</v>
      </c>
      <c r="G191" s="28">
        <v>302.42</v>
      </c>
      <c r="H191" s="28">
        <v>302.42</v>
      </c>
    </row>
    <row r="192" spans="1:8" s="1" customFormat="1" ht="47.25" x14ac:dyDescent="0.25">
      <c r="A192" s="30" t="s">
        <v>232</v>
      </c>
      <c r="B192" s="2" t="s">
        <v>244</v>
      </c>
      <c r="C192" s="24"/>
      <c r="D192" s="36"/>
      <c r="E192" s="24"/>
      <c r="F192" s="28">
        <f t="shared" ref="F192:G194" si="73">F193</f>
        <v>331.05113</v>
      </c>
      <c r="G192" s="28">
        <f t="shared" si="73"/>
        <v>0</v>
      </c>
      <c r="H192" s="25">
        <v>0</v>
      </c>
    </row>
    <row r="193" spans="1:8" s="1" customFormat="1" ht="63" x14ac:dyDescent="0.25">
      <c r="A193" s="67" t="s">
        <v>198</v>
      </c>
      <c r="B193" s="2" t="s">
        <v>244</v>
      </c>
      <c r="C193" s="24" t="s">
        <v>242</v>
      </c>
      <c r="D193" s="36"/>
      <c r="E193" s="24"/>
      <c r="F193" s="28">
        <f t="shared" si="73"/>
        <v>331.05113</v>
      </c>
      <c r="G193" s="28">
        <f t="shared" si="73"/>
        <v>0</v>
      </c>
      <c r="H193" s="25">
        <v>0</v>
      </c>
    </row>
    <row r="194" spans="1:8" s="1" customFormat="1" ht="15.75" x14ac:dyDescent="0.25">
      <c r="A194" s="30" t="s">
        <v>132</v>
      </c>
      <c r="B194" s="2" t="s">
        <v>244</v>
      </c>
      <c r="C194" s="24" t="s">
        <v>243</v>
      </c>
      <c r="D194" s="36"/>
      <c r="E194" s="24"/>
      <c r="F194" s="28">
        <f t="shared" si="73"/>
        <v>331.05113</v>
      </c>
      <c r="G194" s="28">
        <f t="shared" si="73"/>
        <v>0</v>
      </c>
      <c r="H194" s="25">
        <v>0</v>
      </c>
    </row>
    <row r="195" spans="1:8" s="1" customFormat="1" ht="15.75" x14ac:dyDescent="0.25">
      <c r="A195" s="30" t="s">
        <v>128</v>
      </c>
      <c r="B195" s="2" t="s">
        <v>244</v>
      </c>
      <c r="C195" s="24" t="s">
        <v>243</v>
      </c>
      <c r="D195" s="24" t="s">
        <v>22</v>
      </c>
      <c r="E195" s="24" t="s">
        <v>21</v>
      </c>
      <c r="F195" s="28">
        <v>331.05113</v>
      </c>
      <c r="G195" s="28">
        <v>0</v>
      </c>
      <c r="H195" s="25">
        <v>0</v>
      </c>
    </row>
    <row r="196" spans="1:8" s="1" customFormat="1" ht="47.25" x14ac:dyDescent="0.25">
      <c r="A196" s="62" t="s">
        <v>90</v>
      </c>
      <c r="B196" s="2" t="s">
        <v>91</v>
      </c>
      <c r="C196" s="33"/>
      <c r="D196" s="34"/>
      <c r="E196" s="34"/>
      <c r="F196" s="25">
        <f t="shared" ref="F196:G198" si="74">F197</f>
        <v>10</v>
      </c>
      <c r="G196" s="25">
        <f t="shared" si="74"/>
        <v>10</v>
      </c>
      <c r="H196" s="25">
        <f>H197</f>
        <v>10</v>
      </c>
    </row>
    <row r="197" spans="1:8" s="1" customFormat="1" ht="15.75" x14ac:dyDescent="0.25">
      <c r="A197" s="35" t="s">
        <v>13</v>
      </c>
      <c r="B197" s="2" t="s">
        <v>91</v>
      </c>
      <c r="C197" s="24" t="s">
        <v>14</v>
      </c>
      <c r="D197" s="34"/>
      <c r="E197" s="34"/>
      <c r="F197" s="25">
        <f t="shared" si="74"/>
        <v>10</v>
      </c>
      <c r="G197" s="25">
        <f t="shared" si="74"/>
        <v>10</v>
      </c>
      <c r="H197" s="25">
        <f>H198</f>
        <v>10</v>
      </c>
    </row>
    <row r="198" spans="1:8" s="1" customFormat="1" ht="15.75" x14ac:dyDescent="0.25">
      <c r="A198" s="35" t="s">
        <v>92</v>
      </c>
      <c r="B198" s="2" t="s">
        <v>91</v>
      </c>
      <c r="C198" s="24" t="s">
        <v>93</v>
      </c>
      <c r="D198" s="34"/>
      <c r="E198" s="34"/>
      <c r="F198" s="25">
        <f t="shared" si="74"/>
        <v>10</v>
      </c>
      <c r="G198" s="25">
        <f t="shared" si="74"/>
        <v>10</v>
      </c>
      <c r="H198" s="25">
        <f>H199</f>
        <v>10</v>
      </c>
    </row>
    <row r="199" spans="1:8" s="1" customFormat="1" ht="15.75" x14ac:dyDescent="0.25">
      <c r="A199" s="35" t="s">
        <v>35</v>
      </c>
      <c r="B199" s="2" t="s">
        <v>91</v>
      </c>
      <c r="C199" s="24" t="s">
        <v>93</v>
      </c>
      <c r="D199" s="24" t="s">
        <v>12</v>
      </c>
      <c r="E199" s="24">
        <v>11</v>
      </c>
      <c r="F199" s="28">
        <v>10</v>
      </c>
      <c r="G199" s="28">
        <v>10</v>
      </c>
      <c r="H199" s="25">
        <v>10</v>
      </c>
    </row>
    <row r="200" spans="1:8" s="1" customFormat="1" ht="63" x14ac:dyDescent="0.25">
      <c r="A200" s="30" t="s">
        <v>138</v>
      </c>
      <c r="B200" s="76" t="s">
        <v>139</v>
      </c>
      <c r="C200" s="24"/>
      <c r="D200" s="36"/>
      <c r="E200" s="36"/>
      <c r="F200" s="25">
        <f>F201</f>
        <v>145.06800000000001</v>
      </c>
      <c r="G200" s="25">
        <f t="shared" ref="G200:H200" si="75">G201</f>
        <v>0</v>
      </c>
      <c r="H200" s="25">
        <f t="shared" si="75"/>
        <v>0</v>
      </c>
    </row>
    <row r="201" spans="1:8" s="1" customFormat="1" ht="24" customHeight="1" x14ac:dyDescent="0.25">
      <c r="A201" s="30" t="s">
        <v>145</v>
      </c>
      <c r="B201" s="76" t="s">
        <v>137</v>
      </c>
      <c r="C201" s="19" t="s">
        <v>18</v>
      </c>
      <c r="D201" s="36"/>
      <c r="E201" s="36"/>
      <c r="F201" s="25">
        <f>F202</f>
        <v>145.06800000000001</v>
      </c>
      <c r="G201" s="25">
        <f t="shared" ref="G201:H202" si="76">G202</f>
        <v>0</v>
      </c>
      <c r="H201" s="25">
        <f t="shared" si="76"/>
        <v>0</v>
      </c>
    </row>
    <row r="202" spans="1:8" s="1" customFormat="1" ht="24" customHeight="1" x14ac:dyDescent="0.25">
      <c r="A202" s="30" t="s">
        <v>67</v>
      </c>
      <c r="B202" s="76" t="s">
        <v>137</v>
      </c>
      <c r="C202" s="19" t="s">
        <v>68</v>
      </c>
      <c r="D202" s="36"/>
      <c r="E202" s="36"/>
      <c r="F202" s="25">
        <f>F203</f>
        <v>145.06800000000001</v>
      </c>
      <c r="G202" s="25">
        <f t="shared" si="76"/>
        <v>0</v>
      </c>
      <c r="H202" s="25">
        <f t="shared" si="76"/>
        <v>0</v>
      </c>
    </row>
    <row r="203" spans="1:8" s="1" customFormat="1" ht="24" customHeight="1" x14ac:dyDescent="0.25">
      <c r="A203" s="30" t="s">
        <v>23</v>
      </c>
      <c r="B203" s="76" t="s">
        <v>137</v>
      </c>
      <c r="C203" s="19" t="s">
        <v>68</v>
      </c>
      <c r="D203" s="24" t="s">
        <v>11</v>
      </c>
      <c r="E203" s="36">
        <v>12</v>
      </c>
      <c r="F203" s="25">
        <v>145.06800000000001</v>
      </c>
      <c r="G203" s="25">
        <v>0</v>
      </c>
      <c r="H203" s="25">
        <v>0</v>
      </c>
    </row>
    <row r="204" spans="1:8" s="1" customFormat="1" ht="24" customHeight="1" x14ac:dyDescent="0.25">
      <c r="A204" s="30" t="s">
        <v>94</v>
      </c>
      <c r="B204" s="76" t="s">
        <v>95</v>
      </c>
      <c r="C204" s="24"/>
      <c r="D204" s="36"/>
      <c r="E204" s="36"/>
      <c r="F204" s="25">
        <f>F205+F209</f>
        <v>23.4</v>
      </c>
      <c r="G204" s="25">
        <f t="shared" ref="G204:H204" si="77">G205+G209</f>
        <v>30</v>
      </c>
      <c r="H204" s="25">
        <f t="shared" si="77"/>
        <v>30</v>
      </c>
    </row>
    <row r="205" spans="1:8" s="1" customFormat="1" ht="33" customHeight="1" x14ac:dyDescent="0.25">
      <c r="A205" s="29" t="s">
        <v>9</v>
      </c>
      <c r="B205" s="76" t="s">
        <v>95</v>
      </c>
      <c r="C205" s="24" t="s">
        <v>10</v>
      </c>
      <c r="D205" s="36"/>
      <c r="E205" s="36"/>
      <c r="F205" s="25">
        <f t="shared" ref="F205:G206" si="78">F206</f>
        <v>23.4</v>
      </c>
      <c r="G205" s="25">
        <f t="shared" si="78"/>
        <v>30</v>
      </c>
      <c r="H205" s="25">
        <f>H206</f>
        <v>30</v>
      </c>
    </row>
    <row r="206" spans="1:8" s="1" customFormat="1" ht="33" customHeight="1" x14ac:dyDescent="0.25">
      <c r="A206" s="30" t="s">
        <v>43</v>
      </c>
      <c r="B206" s="76" t="s">
        <v>95</v>
      </c>
      <c r="C206" s="24" t="s">
        <v>63</v>
      </c>
      <c r="D206" s="36"/>
      <c r="E206" s="36"/>
      <c r="F206" s="25">
        <f t="shared" si="78"/>
        <v>23.4</v>
      </c>
      <c r="G206" s="25">
        <f t="shared" si="78"/>
        <v>30</v>
      </c>
      <c r="H206" s="25">
        <f>H207</f>
        <v>30</v>
      </c>
    </row>
    <row r="207" spans="1:8" s="1" customFormat="1" ht="26.25" customHeight="1" x14ac:dyDescent="0.25">
      <c r="A207" s="30" t="s">
        <v>23</v>
      </c>
      <c r="B207" s="76" t="s">
        <v>95</v>
      </c>
      <c r="C207" s="24" t="s">
        <v>63</v>
      </c>
      <c r="D207" s="24" t="s">
        <v>11</v>
      </c>
      <c r="E207" s="36">
        <v>12</v>
      </c>
      <c r="F207" s="28">
        <v>23.4</v>
      </c>
      <c r="G207" s="28">
        <v>30</v>
      </c>
      <c r="H207" s="25">
        <v>30</v>
      </c>
    </row>
    <row r="208" spans="1:8" s="1" customFormat="1" ht="0.75" customHeight="1" x14ac:dyDescent="0.25">
      <c r="A208" s="43" t="s">
        <v>120</v>
      </c>
      <c r="B208" s="2" t="s">
        <v>122</v>
      </c>
      <c r="C208" s="24"/>
      <c r="D208" s="24"/>
      <c r="E208" s="36"/>
      <c r="F208" s="28">
        <f>F209</f>
        <v>0</v>
      </c>
      <c r="G208" s="28">
        <f t="shared" ref="G208:H210" si="79">G209</f>
        <v>0</v>
      </c>
      <c r="H208" s="28">
        <f t="shared" si="79"/>
        <v>0</v>
      </c>
    </row>
    <row r="209" spans="1:8" s="1" customFormat="1" ht="28.5" hidden="1" customHeight="1" x14ac:dyDescent="0.25">
      <c r="A209" s="59" t="s">
        <v>67</v>
      </c>
      <c r="B209" s="2" t="s">
        <v>122</v>
      </c>
      <c r="C209" s="24" t="s">
        <v>14</v>
      </c>
      <c r="D209" s="24"/>
      <c r="E209" s="36"/>
      <c r="F209" s="28">
        <f>F210</f>
        <v>0</v>
      </c>
      <c r="G209" s="28">
        <f t="shared" si="79"/>
        <v>0</v>
      </c>
      <c r="H209" s="28">
        <f t="shared" si="79"/>
        <v>0</v>
      </c>
    </row>
    <row r="210" spans="1:8" s="1" customFormat="1" ht="22.5" hidden="1" customHeight="1" x14ac:dyDescent="0.25">
      <c r="A210" s="59" t="s">
        <v>129</v>
      </c>
      <c r="B210" s="2" t="s">
        <v>122</v>
      </c>
      <c r="C210" s="24" t="s">
        <v>130</v>
      </c>
      <c r="D210" s="24"/>
      <c r="E210" s="36"/>
      <c r="F210" s="28">
        <f>F211</f>
        <v>0</v>
      </c>
      <c r="G210" s="28">
        <f t="shared" si="79"/>
        <v>0</v>
      </c>
      <c r="H210" s="28">
        <f t="shared" si="79"/>
        <v>0</v>
      </c>
    </row>
    <row r="211" spans="1:8" s="1" customFormat="1" ht="26.25" hidden="1" customHeight="1" x14ac:dyDescent="0.25">
      <c r="A211" s="55" t="s">
        <v>121</v>
      </c>
      <c r="B211" s="2" t="s">
        <v>122</v>
      </c>
      <c r="C211" s="24" t="s">
        <v>63</v>
      </c>
      <c r="D211" s="24" t="s">
        <v>12</v>
      </c>
      <c r="E211" s="24" t="s">
        <v>25</v>
      </c>
      <c r="F211" s="25">
        <v>0</v>
      </c>
      <c r="G211" s="28">
        <v>0</v>
      </c>
      <c r="H211" s="25">
        <v>0</v>
      </c>
    </row>
    <row r="212" spans="1:8" s="1" customFormat="1" ht="36" hidden="1" customHeight="1" x14ac:dyDescent="0.25">
      <c r="A212" s="63" t="s">
        <v>154</v>
      </c>
      <c r="B212" s="19" t="s">
        <v>155</v>
      </c>
      <c r="C212" s="18"/>
      <c r="D212" s="19"/>
      <c r="E212" s="19"/>
      <c r="F212" s="25">
        <f>F213</f>
        <v>0</v>
      </c>
      <c r="G212" s="25">
        <f t="shared" ref="G212:H214" si="80">G213</f>
        <v>0</v>
      </c>
      <c r="H212" s="25">
        <f t="shared" si="80"/>
        <v>0</v>
      </c>
    </row>
    <row r="213" spans="1:8" s="1" customFormat="1" ht="36.75" hidden="1" customHeight="1" x14ac:dyDescent="0.25">
      <c r="A213" s="62" t="s">
        <v>42</v>
      </c>
      <c r="B213" s="19" t="s">
        <v>155</v>
      </c>
      <c r="C213" s="24" t="s">
        <v>10</v>
      </c>
      <c r="D213" s="24"/>
      <c r="E213" s="36"/>
      <c r="F213" s="28">
        <f>F214</f>
        <v>0</v>
      </c>
      <c r="G213" s="28">
        <f t="shared" si="80"/>
        <v>0</v>
      </c>
      <c r="H213" s="28">
        <f t="shared" si="80"/>
        <v>0</v>
      </c>
    </row>
    <row r="214" spans="1:8" s="1" customFormat="1" ht="35.25" hidden="1" customHeight="1" x14ac:dyDescent="0.25">
      <c r="A214" s="75" t="s">
        <v>43</v>
      </c>
      <c r="B214" s="19" t="s">
        <v>155</v>
      </c>
      <c r="C214" s="24" t="s">
        <v>63</v>
      </c>
      <c r="D214" s="24"/>
      <c r="E214" s="36"/>
      <c r="F214" s="28">
        <f>F215</f>
        <v>0</v>
      </c>
      <c r="G214" s="28">
        <f t="shared" si="80"/>
        <v>0</v>
      </c>
      <c r="H214" s="28">
        <f t="shared" si="80"/>
        <v>0</v>
      </c>
    </row>
    <row r="215" spans="1:8" s="1" customFormat="1" ht="30" hidden="1" customHeight="1" x14ac:dyDescent="0.25">
      <c r="A215" s="30" t="s">
        <v>29</v>
      </c>
      <c r="B215" s="19" t="s">
        <v>155</v>
      </c>
      <c r="C215" s="24" t="s">
        <v>63</v>
      </c>
      <c r="D215" s="24" t="s">
        <v>22</v>
      </c>
      <c r="E215" s="24" t="s">
        <v>17</v>
      </c>
      <c r="F215" s="28">
        <v>0</v>
      </c>
      <c r="G215" s="28">
        <v>0</v>
      </c>
      <c r="H215" s="25">
        <v>0</v>
      </c>
    </row>
    <row r="216" spans="1:8" s="1" customFormat="1" ht="32.25" customHeight="1" x14ac:dyDescent="0.25">
      <c r="A216" s="62" t="s">
        <v>118</v>
      </c>
      <c r="B216" s="2" t="s">
        <v>119</v>
      </c>
      <c r="C216" s="24"/>
      <c r="D216" s="24"/>
      <c r="E216" s="36"/>
      <c r="F216" s="28">
        <f>F217</f>
        <v>163.84</v>
      </c>
      <c r="G216" s="28">
        <f t="shared" ref="G216:H218" si="81">G217</f>
        <v>231</v>
      </c>
      <c r="H216" s="28">
        <f t="shared" si="81"/>
        <v>231</v>
      </c>
    </row>
    <row r="217" spans="1:8" s="1" customFormat="1" ht="28.5" customHeight="1" x14ac:dyDescent="0.25">
      <c r="A217" s="62" t="s">
        <v>42</v>
      </c>
      <c r="B217" s="2" t="s">
        <v>119</v>
      </c>
      <c r="C217" s="24" t="s">
        <v>10</v>
      </c>
      <c r="D217" s="24"/>
      <c r="E217" s="36"/>
      <c r="F217" s="28">
        <f>F218</f>
        <v>163.84</v>
      </c>
      <c r="G217" s="28">
        <f t="shared" si="81"/>
        <v>231</v>
      </c>
      <c r="H217" s="28">
        <f t="shared" si="81"/>
        <v>231</v>
      </c>
    </row>
    <row r="218" spans="1:8" s="1" customFormat="1" ht="33" customHeight="1" x14ac:dyDescent="0.25">
      <c r="A218" s="75" t="s">
        <v>43</v>
      </c>
      <c r="B218" s="2" t="s">
        <v>119</v>
      </c>
      <c r="C218" s="24" t="s">
        <v>63</v>
      </c>
      <c r="D218" s="24"/>
      <c r="E218" s="36"/>
      <c r="F218" s="28">
        <f>F219</f>
        <v>163.84</v>
      </c>
      <c r="G218" s="28">
        <f t="shared" si="81"/>
        <v>231</v>
      </c>
      <c r="H218" s="28">
        <f t="shared" si="81"/>
        <v>231</v>
      </c>
    </row>
    <row r="219" spans="1:8" s="1" customFormat="1" ht="26.25" customHeight="1" x14ac:dyDescent="0.25">
      <c r="A219" s="30" t="s">
        <v>29</v>
      </c>
      <c r="B219" s="2" t="s">
        <v>119</v>
      </c>
      <c r="C219" s="24" t="s">
        <v>63</v>
      </c>
      <c r="D219" s="24" t="s">
        <v>22</v>
      </c>
      <c r="E219" s="24" t="s">
        <v>17</v>
      </c>
      <c r="F219" s="28">
        <f>350-186.16</f>
        <v>163.84</v>
      </c>
      <c r="G219" s="28">
        <v>231</v>
      </c>
      <c r="H219" s="28">
        <v>231</v>
      </c>
    </row>
    <row r="220" spans="1:8" s="1" customFormat="1" ht="31.5" x14ac:dyDescent="0.25">
      <c r="A220" s="30" t="s">
        <v>96</v>
      </c>
      <c r="B220" s="2" t="s">
        <v>97</v>
      </c>
      <c r="C220" s="24"/>
      <c r="D220" s="24"/>
      <c r="E220" s="24"/>
      <c r="F220" s="28">
        <f>F221+F224</f>
        <v>161.69999999999999</v>
      </c>
      <c r="G220" s="28">
        <f>G221+G224</f>
        <v>168.6</v>
      </c>
      <c r="H220" s="28">
        <f>H221+H224</f>
        <v>174.3</v>
      </c>
    </row>
    <row r="221" spans="1:8" s="1" customFormat="1" ht="66.75" customHeight="1" x14ac:dyDescent="0.25">
      <c r="A221" s="30" t="s">
        <v>6</v>
      </c>
      <c r="B221" s="2" t="s">
        <v>97</v>
      </c>
      <c r="C221" s="24" t="s">
        <v>7</v>
      </c>
      <c r="D221" s="24"/>
      <c r="E221" s="24"/>
      <c r="F221" s="28">
        <f t="shared" ref="F221:H222" si="82">F222</f>
        <v>130</v>
      </c>
      <c r="G221" s="28">
        <f t="shared" si="82"/>
        <v>136</v>
      </c>
      <c r="H221" s="28">
        <f t="shared" si="82"/>
        <v>136</v>
      </c>
    </row>
    <row r="222" spans="1:8" s="1" customFormat="1" ht="31.5" x14ac:dyDescent="0.25">
      <c r="A222" s="30" t="s">
        <v>61</v>
      </c>
      <c r="B222" s="2" t="s">
        <v>97</v>
      </c>
      <c r="C222" s="24" t="s">
        <v>62</v>
      </c>
      <c r="D222" s="24"/>
      <c r="E222" s="24"/>
      <c r="F222" s="28">
        <f t="shared" si="82"/>
        <v>130</v>
      </c>
      <c r="G222" s="28">
        <f t="shared" si="82"/>
        <v>136</v>
      </c>
      <c r="H222" s="28">
        <f t="shared" si="82"/>
        <v>136</v>
      </c>
    </row>
    <row r="223" spans="1:8" s="1" customFormat="1" ht="15.75" x14ac:dyDescent="0.25">
      <c r="A223" s="30" t="s">
        <v>98</v>
      </c>
      <c r="B223" s="2" t="s">
        <v>97</v>
      </c>
      <c r="C223" s="24" t="s">
        <v>62</v>
      </c>
      <c r="D223" s="24" t="s">
        <v>21</v>
      </c>
      <c r="E223" s="24" t="s">
        <v>17</v>
      </c>
      <c r="F223" s="25">
        <f>127.039+1.1+1.861</f>
        <v>130</v>
      </c>
      <c r="G223" s="25">
        <f>132.117+3.883</f>
        <v>136</v>
      </c>
      <c r="H223" s="25">
        <v>136</v>
      </c>
    </row>
    <row r="224" spans="1:8" s="1" customFormat="1" ht="31.5" x14ac:dyDescent="0.25">
      <c r="A224" s="29" t="s">
        <v>9</v>
      </c>
      <c r="B224" s="2" t="s">
        <v>97</v>
      </c>
      <c r="C224" s="24" t="s">
        <v>10</v>
      </c>
      <c r="D224" s="24"/>
      <c r="E224" s="24"/>
      <c r="F224" s="28">
        <f t="shared" ref="F224:H225" si="83">F225</f>
        <v>31.7</v>
      </c>
      <c r="G224" s="28">
        <f t="shared" si="83"/>
        <v>32.6</v>
      </c>
      <c r="H224" s="28">
        <f t="shared" si="83"/>
        <v>38.299999999999997</v>
      </c>
    </row>
    <row r="225" spans="1:8" s="1" customFormat="1" ht="32.25" customHeight="1" x14ac:dyDescent="0.25">
      <c r="A225" s="30" t="s">
        <v>43</v>
      </c>
      <c r="B225" s="2" t="s">
        <v>97</v>
      </c>
      <c r="C225" s="24" t="s">
        <v>63</v>
      </c>
      <c r="D225" s="24"/>
      <c r="E225" s="24"/>
      <c r="F225" s="28">
        <f t="shared" si="83"/>
        <v>31.7</v>
      </c>
      <c r="G225" s="28">
        <f t="shared" si="83"/>
        <v>32.6</v>
      </c>
      <c r="H225" s="28">
        <f t="shared" si="83"/>
        <v>38.299999999999997</v>
      </c>
    </row>
    <row r="226" spans="1:8" s="1" customFormat="1" ht="21.75" customHeight="1" x14ac:dyDescent="0.25">
      <c r="A226" s="30" t="s">
        <v>98</v>
      </c>
      <c r="B226" s="2" t="s">
        <v>97</v>
      </c>
      <c r="C226" s="24" t="s">
        <v>63</v>
      </c>
      <c r="D226" s="24" t="s">
        <v>21</v>
      </c>
      <c r="E226" s="24" t="s">
        <v>17</v>
      </c>
      <c r="F226" s="28">
        <f>25.961+5.739</f>
        <v>31.7</v>
      </c>
      <c r="G226" s="28">
        <f>27.183+5.417</f>
        <v>32.6</v>
      </c>
      <c r="H226" s="28">
        <v>38.299999999999997</v>
      </c>
    </row>
    <row r="227" spans="1:8" s="48" customFormat="1" ht="15.75" x14ac:dyDescent="0.25">
      <c r="A227" s="30" t="s">
        <v>140</v>
      </c>
      <c r="B227" s="2" t="s">
        <v>141</v>
      </c>
      <c r="C227" s="12"/>
      <c r="D227" s="10"/>
      <c r="E227" s="10"/>
      <c r="F227" s="25">
        <f>F228</f>
        <v>7.5</v>
      </c>
      <c r="G227" s="25">
        <f t="shared" ref="G227:H229" si="84">G228</f>
        <v>7.5</v>
      </c>
      <c r="H227" s="25">
        <f t="shared" si="84"/>
        <v>7.5</v>
      </c>
    </row>
    <row r="228" spans="1:8" s="48" customFormat="1" ht="31.5" x14ac:dyDescent="0.25">
      <c r="A228" s="29" t="s">
        <v>9</v>
      </c>
      <c r="B228" s="2" t="s">
        <v>141</v>
      </c>
      <c r="C228" s="31" t="s">
        <v>10</v>
      </c>
      <c r="D228" s="31"/>
      <c r="E228" s="31"/>
      <c r="F228" s="25">
        <f>F229</f>
        <v>7.5</v>
      </c>
      <c r="G228" s="25">
        <f t="shared" si="84"/>
        <v>7.5</v>
      </c>
      <c r="H228" s="25">
        <f t="shared" si="84"/>
        <v>7.5</v>
      </c>
    </row>
    <row r="229" spans="1:8" s="48" customFormat="1" ht="31.5" x14ac:dyDescent="0.25">
      <c r="A229" s="29" t="s">
        <v>101</v>
      </c>
      <c r="B229" s="2" t="s">
        <v>141</v>
      </c>
      <c r="C229" s="31" t="s">
        <v>63</v>
      </c>
      <c r="D229" s="31"/>
      <c r="E229" s="31"/>
      <c r="F229" s="25">
        <f>F230</f>
        <v>7.5</v>
      </c>
      <c r="G229" s="25">
        <f t="shared" si="84"/>
        <v>7.5</v>
      </c>
      <c r="H229" s="25">
        <f t="shared" si="84"/>
        <v>7.5</v>
      </c>
    </row>
    <row r="230" spans="1:8" s="48" customFormat="1" ht="15.75" x14ac:dyDescent="0.25">
      <c r="A230" s="62" t="s">
        <v>24</v>
      </c>
      <c r="B230" s="2" t="s">
        <v>141</v>
      </c>
      <c r="C230" s="31" t="s">
        <v>63</v>
      </c>
      <c r="D230" s="31" t="s">
        <v>22</v>
      </c>
      <c r="E230" s="31" t="s">
        <v>12</v>
      </c>
      <c r="F230" s="25">
        <v>7.5</v>
      </c>
      <c r="G230" s="25">
        <v>7.5</v>
      </c>
      <c r="H230" s="25">
        <v>7.5</v>
      </c>
    </row>
    <row r="231" spans="1:8" s="1" customFormat="1" ht="35.25" customHeight="1" x14ac:dyDescent="0.25">
      <c r="A231" s="62" t="s">
        <v>99</v>
      </c>
      <c r="B231" s="2" t="s">
        <v>100</v>
      </c>
      <c r="C231" s="31"/>
      <c r="D231" s="31"/>
      <c r="E231" s="31"/>
      <c r="F231" s="28">
        <f t="shared" ref="F231:H233" si="85">F232</f>
        <v>109.61199999999999</v>
      </c>
      <c r="G231" s="28">
        <f t="shared" si="85"/>
        <v>110</v>
      </c>
      <c r="H231" s="28">
        <f>H232</f>
        <v>110</v>
      </c>
    </row>
    <row r="232" spans="1:8" s="1" customFormat="1" ht="37.5" customHeight="1" x14ac:dyDescent="0.25">
      <c r="A232" s="29" t="s">
        <v>9</v>
      </c>
      <c r="B232" s="2" t="s">
        <v>100</v>
      </c>
      <c r="C232" s="31" t="s">
        <v>10</v>
      </c>
      <c r="D232" s="31"/>
      <c r="E232" s="31"/>
      <c r="F232" s="32">
        <f t="shared" si="85"/>
        <v>109.61199999999999</v>
      </c>
      <c r="G232" s="32">
        <f t="shared" si="85"/>
        <v>110</v>
      </c>
      <c r="H232" s="32">
        <f>H233</f>
        <v>110</v>
      </c>
    </row>
    <row r="233" spans="1:8" s="1" customFormat="1" ht="31.5" x14ac:dyDescent="0.25">
      <c r="A233" s="29" t="s">
        <v>101</v>
      </c>
      <c r="B233" s="2" t="s">
        <v>100</v>
      </c>
      <c r="C233" s="31" t="s">
        <v>63</v>
      </c>
      <c r="D233" s="31"/>
      <c r="E233" s="31"/>
      <c r="F233" s="32">
        <f>F234</f>
        <v>109.61199999999999</v>
      </c>
      <c r="G233" s="32">
        <f t="shared" si="85"/>
        <v>110</v>
      </c>
      <c r="H233" s="32">
        <f t="shared" si="85"/>
        <v>110</v>
      </c>
    </row>
    <row r="234" spans="1:8" s="1" customFormat="1" ht="19.5" customHeight="1" x14ac:dyDescent="0.25">
      <c r="A234" s="62" t="s">
        <v>24</v>
      </c>
      <c r="B234" s="2" t="s">
        <v>100</v>
      </c>
      <c r="C234" s="31" t="s">
        <v>63</v>
      </c>
      <c r="D234" s="31" t="s">
        <v>22</v>
      </c>
      <c r="E234" s="31" t="s">
        <v>12</v>
      </c>
      <c r="F234" s="32">
        <v>109.61199999999999</v>
      </c>
      <c r="G234" s="32">
        <v>110</v>
      </c>
      <c r="H234" s="32">
        <v>110</v>
      </c>
    </row>
    <row r="235" spans="1:8" s="1" customFormat="1" ht="47.25" x14ac:dyDescent="0.25">
      <c r="A235" s="62" t="s">
        <v>150</v>
      </c>
      <c r="B235" s="19" t="s">
        <v>151</v>
      </c>
      <c r="C235" s="36"/>
      <c r="D235" s="36"/>
      <c r="E235" s="24"/>
      <c r="F235" s="28">
        <f>F236</f>
        <v>0</v>
      </c>
      <c r="G235" s="28">
        <f t="shared" ref="G235:H237" si="86">G236</f>
        <v>109</v>
      </c>
      <c r="H235" s="28">
        <f t="shared" si="86"/>
        <v>109</v>
      </c>
    </row>
    <row r="236" spans="1:8" ht="31.5" x14ac:dyDescent="0.25">
      <c r="A236" s="62" t="s">
        <v>42</v>
      </c>
      <c r="B236" s="19" t="s">
        <v>151</v>
      </c>
      <c r="C236" s="31" t="s">
        <v>10</v>
      </c>
      <c r="D236" s="65"/>
      <c r="E236" s="65"/>
      <c r="F236" s="32">
        <f>F237</f>
        <v>0</v>
      </c>
      <c r="G236" s="32">
        <f t="shared" si="86"/>
        <v>109</v>
      </c>
      <c r="H236" s="32">
        <f t="shared" si="86"/>
        <v>109</v>
      </c>
    </row>
    <row r="237" spans="1:8" ht="31.5" x14ac:dyDescent="0.25">
      <c r="A237" s="29" t="s">
        <v>43</v>
      </c>
      <c r="B237" s="19" t="s">
        <v>151</v>
      </c>
      <c r="C237" s="31" t="s">
        <v>63</v>
      </c>
      <c r="D237" s="65"/>
      <c r="E237" s="65"/>
      <c r="F237" s="32">
        <f>F238</f>
        <v>0</v>
      </c>
      <c r="G237" s="32">
        <f t="shared" si="86"/>
        <v>109</v>
      </c>
      <c r="H237" s="32">
        <f t="shared" si="86"/>
        <v>109</v>
      </c>
    </row>
    <row r="238" spans="1:8" ht="47.25" x14ac:dyDescent="0.25">
      <c r="A238" s="62" t="s">
        <v>44</v>
      </c>
      <c r="B238" s="19" t="s">
        <v>151</v>
      </c>
      <c r="C238" s="24" t="s">
        <v>63</v>
      </c>
      <c r="D238" s="24" t="s">
        <v>17</v>
      </c>
      <c r="E238" s="24" t="s">
        <v>113</v>
      </c>
      <c r="F238" s="32">
        <v>0</v>
      </c>
      <c r="G238" s="28">
        <v>109</v>
      </c>
      <c r="H238" s="28">
        <v>109</v>
      </c>
    </row>
    <row r="239" spans="1:8" ht="15.75" x14ac:dyDescent="0.25">
      <c r="A239" s="62" t="s">
        <v>46</v>
      </c>
      <c r="B239" s="2" t="s">
        <v>161</v>
      </c>
      <c r="C239" s="64"/>
      <c r="D239" s="64"/>
      <c r="E239" s="64"/>
      <c r="F239" s="32">
        <f>F240</f>
        <v>0</v>
      </c>
      <c r="G239" s="32">
        <f t="shared" ref="G239:H241" si="87">G240</f>
        <v>15</v>
      </c>
      <c r="H239" s="32">
        <f t="shared" si="87"/>
        <v>15</v>
      </c>
    </row>
    <row r="240" spans="1:8" ht="31.5" x14ac:dyDescent="0.25">
      <c r="A240" s="62" t="s">
        <v>42</v>
      </c>
      <c r="B240" s="2" t="s">
        <v>161</v>
      </c>
      <c r="C240" s="24" t="s">
        <v>10</v>
      </c>
      <c r="D240" s="24"/>
      <c r="E240" s="24"/>
      <c r="F240" s="32">
        <f>F241</f>
        <v>0</v>
      </c>
      <c r="G240" s="32">
        <f t="shared" si="87"/>
        <v>15</v>
      </c>
      <c r="H240" s="32">
        <f t="shared" si="87"/>
        <v>15</v>
      </c>
    </row>
    <row r="241" spans="1:8" ht="31.5" x14ac:dyDescent="0.25">
      <c r="A241" s="75" t="s">
        <v>43</v>
      </c>
      <c r="B241" s="2" t="s">
        <v>161</v>
      </c>
      <c r="C241" s="24" t="s">
        <v>63</v>
      </c>
      <c r="D241" s="24"/>
      <c r="E241" s="24"/>
      <c r="F241" s="32">
        <f>F242</f>
        <v>0</v>
      </c>
      <c r="G241" s="32">
        <f t="shared" si="87"/>
        <v>15</v>
      </c>
      <c r="H241" s="32">
        <f t="shared" si="87"/>
        <v>15</v>
      </c>
    </row>
    <row r="242" spans="1:8" ht="15.75" x14ac:dyDescent="0.25">
      <c r="A242" s="30" t="s">
        <v>160</v>
      </c>
      <c r="B242" s="2" t="s">
        <v>161</v>
      </c>
      <c r="C242" s="24" t="s">
        <v>63</v>
      </c>
      <c r="D242" s="24" t="s">
        <v>25</v>
      </c>
      <c r="E242" s="24" t="s">
        <v>25</v>
      </c>
      <c r="F242" s="32">
        <v>0</v>
      </c>
      <c r="G242" s="32">
        <v>15</v>
      </c>
      <c r="H242" s="32">
        <v>15</v>
      </c>
    </row>
    <row r="243" spans="1:8" ht="31.5" x14ac:dyDescent="0.25">
      <c r="A243" s="62" t="s">
        <v>48</v>
      </c>
      <c r="B243" s="2" t="s">
        <v>163</v>
      </c>
      <c r="C243" s="64"/>
      <c r="D243" s="64"/>
      <c r="E243" s="64"/>
      <c r="F243" s="32">
        <f>F244</f>
        <v>0</v>
      </c>
      <c r="G243" s="32">
        <f t="shared" ref="G243:H244" si="88">G244</f>
        <v>15</v>
      </c>
      <c r="H243" s="32">
        <f t="shared" si="88"/>
        <v>15</v>
      </c>
    </row>
    <row r="244" spans="1:8" ht="31.5" x14ac:dyDescent="0.25">
      <c r="A244" s="62" t="s">
        <v>42</v>
      </c>
      <c r="B244" s="2" t="s">
        <v>163</v>
      </c>
      <c r="C244" s="24" t="s">
        <v>10</v>
      </c>
      <c r="D244" s="24"/>
      <c r="E244" s="24"/>
      <c r="F244" s="32">
        <f>F245</f>
        <v>0</v>
      </c>
      <c r="G244" s="32">
        <f t="shared" si="88"/>
        <v>15</v>
      </c>
      <c r="H244" s="32">
        <f t="shared" si="88"/>
        <v>15</v>
      </c>
    </row>
    <row r="245" spans="1:8" ht="31.5" x14ac:dyDescent="0.25">
      <c r="A245" s="75" t="s">
        <v>43</v>
      </c>
      <c r="B245" s="2" t="s">
        <v>163</v>
      </c>
      <c r="C245" s="24" t="s">
        <v>63</v>
      </c>
      <c r="D245" s="24"/>
      <c r="E245" s="24"/>
      <c r="F245" s="32">
        <f>F258</f>
        <v>0</v>
      </c>
      <c r="G245" s="32">
        <f>G246</f>
        <v>15</v>
      </c>
      <c r="H245" s="32">
        <f>H246</f>
        <v>15</v>
      </c>
    </row>
    <row r="246" spans="1:8" ht="15.75" x14ac:dyDescent="0.25">
      <c r="A246" s="30" t="s">
        <v>162</v>
      </c>
      <c r="B246" s="2" t="s">
        <v>163</v>
      </c>
      <c r="C246" s="24" t="s">
        <v>63</v>
      </c>
      <c r="D246" s="24" t="s">
        <v>28</v>
      </c>
      <c r="E246" s="24" t="s">
        <v>12</v>
      </c>
      <c r="F246" s="32">
        <v>0</v>
      </c>
      <c r="G246" s="32">
        <v>15</v>
      </c>
      <c r="H246" s="32">
        <v>15</v>
      </c>
    </row>
    <row r="247" spans="1:8" ht="47.25" x14ac:dyDescent="0.25">
      <c r="A247" s="79" t="s">
        <v>238</v>
      </c>
      <c r="B247" s="53" t="s">
        <v>239</v>
      </c>
      <c r="C247" s="24"/>
      <c r="D247" s="24"/>
      <c r="E247" s="24"/>
      <c r="F247" s="28">
        <f>F248</f>
        <v>0</v>
      </c>
      <c r="G247" s="28">
        <f t="shared" ref="G247:H249" si="89">G248</f>
        <v>25</v>
      </c>
      <c r="H247" s="28">
        <f t="shared" si="89"/>
        <v>25</v>
      </c>
    </row>
    <row r="248" spans="1:8" ht="31.5" x14ac:dyDescent="0.25">
      <c r="A248" s="80" t="s">
        <v>42</v>
      </c>
      <c r="B248" s="53" t="s">
        <v>239</v>
      </c>
      <c r="C248" s="24" t="s">
        <v>10</v>
      </c>
      <c r="D248" s="24"/>
      <c r="E248" s="24"/>
      <c r="F248" s="32">
        <f>F249</f>
        <v>0</v>
      </c>
      <c r="G248" s="32">
        <f t="shared" si="89"/>
        <v>25</v>
      </c>
      <c r="H248" s="32">
        <f t="shared" si="89"/>
        <v>25</v>
      </c>
    </row>
    <row r="249" spans="1:8" ht="31.5" x14ac:dyDescent="0.25">
      <c r="A249" s="77" t="s">
        <v>43</v>
      </c>
      <c r="B249" s="53" t="s">
        <v>239</v>
      </c>
      <c r="C249" s="24" t="s">
        <v>63</v>
      </c>
      <c r="D249" s="24"/>
      <c r="E249" s="24"/>
      <c r="F249" s="32">
        <f>F250</f>
        <v>0</v>
      </c>
      <c r="G249" s="32">
        <f t="shared" si="89"/>
        <v>25</v>
      </c>
      <c r="H249" s="32">
        <f t="shared" si="89"/>
        <v>25</v>
      </c>
    </row>
    <row r="250" spans="1:8" s="1" customFormat="1" ht="18.75" customHeight="1" x14ac:dyDescent="0.25">
      <c r="A250" s="30" t="s">
        <v>29</v>
      </c>
      <c r="B250" s="53" t="s">
        <v>239</v>
      </c>
      <c r="C250" s="24" t="s">
        <v>63</v>
      </c>
      <c r="D250" s="24" t="s">
        <v>22</v>
      </c>
      <c r="E250" s="24" t="s">
        <v>17</v>
      </c>
      <c r="F250" s="28">
        <v>0</v>
      </c>
      <c r="G250" s="28">
        <v>25</v>
      </c>
      <c r="H250" s="28">
        <v>25</v>
      </c>
    </row>
    <row r="251" spans="1:8" ht="30.75" customHeight="1" x14ac:dyDescent="0.25">
      <c r="A251" s="70" t="s">
        <v>51</v>
      </c>
      <c r="B251" s="53" t="s">
        <v>240</v>
      </c>
      <c r="C251" s="18"/>
      <c r="D251" s="19"/>
      <c r="E251" s="19"/>
      <c r="F251" s="28">
        <f>F252</f>
        <v>0</v>
      </c>
      <c r="G251" s="28">
        <f t="shared" ref="G251:H253" si="90">G252</f>
        <v>0</v>
      </c>
      <c r="H251" s="28">
        <f t="shared" si="90"/>
        <v>1750</v>
      </c>
    </row>
    <row r="252" spans="1:8" ht="31.5" x14ac:dyDescent="0.25">
      <c r="A252" s="80" t="s">
        <v>42</v>
      </c>
      <c r="B252" s="53" t="s">
        <v>240</v>
      </c>
      <c r="C252" s="42">
        <v>200</v>
      </c>
      <c r="D252" s="24"/>
      <c r="E252" s="24"/>
      <c r="F252" s="28">
        <f>F253</f>
        <v>0</v>
      </c>
      <c r="G252" s="28">
        <f t="shared" si="90"/>
        <v>0</v>
      </c>
      <c r="H252" s="28">
        <f t="shared" si="90"/>
        <v>1750</v>
      </c>
    </row>
    <row r="253" spans="1:8" ht="31.5" x14ac:dyDescent="0.25">
      <c r="A253" s="77" t="s">
        <v>43</v>
      </c>
      <c r="B253" s="53" t="s">
        <v>240</v>
      </c>
      <c r="C253" s="42">
        <v>240</v>
      </c>
      <c r="D253" s="24"/>
      <c r="E253" s="24"/>
      <c r="F253" s="28">
        <f>F254</f>
        <v>0</v>
      </c>
      <c r="G253" s="28">
        <f t="shared" si="90"/>
        <v>0</v>
      </c>
      <c r="H253" s="28">
        <f t="shared" si="90"/>
        <v>1750</v>
      </c>
    </row>
    <row r="254" spans="1:8" ht="15.75" x14ac:dyDescent="0.25">
      <c r="A254" s="62" t="s">
        <v>31</v>
      </c>
      <c r="B254" s="53" t="s">
        <v>240</v>
      </c>
      <c r="C254" s="18">
        <v>240</v>
      </c>
      <c r="D254" s="19" t="s">
        <v>11</v>
      </c>
      <c r="E254" s="19" t="s">
        <v>20</v>
      </c>
      <c r="F254" s="28">
        <v>0</v>
      </c>
      <c r="G254" s="28">
        <v>0</v>
      </c>
      <c r="H254" s="28">
        <v>1750</v>
      </c>
    </row>
    <row r="255" spans="1:8" ht="47.25" x14ac:dyDescent="0.25">
      <c r="A255" s="70" t="s">
        <v>192</v>
      </c>
      <c r="B255" s="50" t="s">
        <v>241</v>
      </c>
      <c r="C255" s="24"/>
      <c r="D255" s="24"/>
      <c r="E255" s="24"/>
      <c r="F255" s="32">
        <f>F256</f>
        <v>0</v>
      </c>
      <c r="G255" s="32">
        <f t="shared" ref="G255:H257" si="91">G256</f>
        <v>0</v>
      </c>
      <c r="H255" s="32">
        <f t="shared" si="91"/>
        <v>300</v>
      </c>
    </row>
    <row r="256" spans="1:8" ht="31.5" x14ac:dyDescent="0.25">
      <c r="A256" s="80" t="s">
        <v>42</v>
      </c>
      <c r="B256" s="53" t="s">
        <v>241</v>
      </c>
      <c r="C256" s="42">
        <v>200</v>
      </c>
      <c r="D256" s="24"/>
      <c r="E256" s="24"/>
      <c r="F256" s="32">
        <f>F257</f>
        <v>0</v>
      </c>
      <c r="G256" s="32">
        <f t="shared" si="91"/>
        <v>0</v>
      </c>
      <c r="H256" s="32">
        <f t="shared" si="91"/>
        <v>300</v>
      </c>
    </row>
    <row r="257" spans="1:8" ht="31.5" x14ac:dyDescent="0.25">
      <c r="A257" s="77" t="s">
        <v>43</v>
      </c>
      <c r="B257" s="53" t="s">
        <v>241</v>
      </c>
      <c r="C257" s="42">
        <v>240</v>
      </c>
      <c r="D257" s="24"/>
      <c r="E257" s="24"/>
      <c r="F257" s="32">
        <f>F258</f>
        <v>0</v>
      </c>
      <c r="G257" s="32">
        <f t="shared" si="91"/>
        <v>0</v>
      </c>
      <c r="H257" s="32">
        <f t="shared" si="91"/>
        <v>300</v>
      </c>
    </row>
    <row r="258" spans="1:8" ht="15.75" x14ac:dyDescent="0.25">
      <c r="A258" s="62" t="s">
        <v>31</v>
      </c>
      <c r="B258" s="53" t="s">
        <v>241</v>
      </c>
      <c r="C258" s="18">
        <v>240</v>
      </c>
      <c r="D258" s="19" t="s">
        <v>11</v>
      </c>
      <c r="E258" s="19" t="s">
        <v>20</v>
      </c>
      <c r="F258" s="32">
        <v>0</v>
      </c>
      <c r="G258" s="32">
        <v>0</v>
      </c>
      <c r="H258" s="32">
        <v>300</v>
      </c>
    </row>
    <row r="259" spans="1:8" ht="15.75" x14ac:dyDescent="0.25">
      <c r="A259" s="30"/>
      <c r="B259" s="2"/>
      <c r="C259" s="24"/>
      <c r="D259" s="24"/>
      <c r="E259" s="24"/>
      <c r="F259" s="32"/>
      <c r="G259" s="32"/>
      <c r="H259" s="32"/>
    </row>
    <row r="260" spans="1:8" ht="15.75" x14ac:dyDescent="0.25">
      <c r="A260" s="66"/>
      <c r="B260" s="64"/>
      <c r="C260" s="64"/>
      <c r="D260" s="64"/>
      <c r="E260" s="64"/>
      <c r="F260" s="32"/>
      <c r="G260" s="32"/>
      <c r="H260" s="32"/>
    </row>
  </sheetData>
  <autoFilter ref="A11:H235"/>
  <mergeCells count="10">
    <mergeCell ref="G1:J3"/>
    <mergeCell ref="A7:H7"/>
    <mergeCell ref="F9:H9"/>
    <mergeCell ref="A9:A10"/>
    <mergeCell ref="B9:B10"/>
    <mergeCell ref="C9:C10"/>
    <mergeCell ref="D9:D10"/>
    <mergeCell ref="E9:E10"/>
    <mergeCell ref="A8:H8"/>
    <mergeCell ref="G4:J6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2023-03-06T13:10:10Z</cp:lastPrinted>
  <dcterms:created xsi:type="dcterms:W3CDTF">2017-10-11T12:40:42Z</dcterms:created>
  <dcterms:modified xsi:type="dcterms:W3CDTF">2023-03-22T12:49:49Z</dcterms:modified>
</cp:coreProperties>
</file>